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Exploitatierekening 2013" sheetId="1" r:id="rId1"/>
    <sheet name="Herverdeling financiering man." sheetId="2" r:id="rId2"/>
    <sheet name="Balans jul2013" sheetId="3" r:id="rId3"/>
  </sheets>
  <definedNames>
    <definedName name="_xlnm.Print_Area" localSheetId="2">'Balans jul2013'!$A$1:$O$69</definedName>
    <definedName name="_xlnm.Print_Area" localSheetId="0">'Exploitatierekening 2013'!$A$1:$G$192</definedName>
  </definedNames>
  <calcPr fullCalcOnLoad="1"/>
</workbook>
</file>

<file path=xl/sharedStrings.xml><?xml version="1.0" encoding="utf-8"?>
<sst xmlns="http://schemas.openxmlformats.org/spreadsheetml/2006/main" count="315" uniqueCount="255">
  <si>
    <t>Bijdrage vanuit ZW is verplicht. ZW vraagt deelnemersbijdrage van € 35 p.p.</t>
  </si>
  <si>
    <t>(internationale) Toernooien</t>
  </si>
  <si>
    <t>Welpentraining, Schwungsubsidie en Promotieregeling 2013</t>
  </si>
  <si>
    <t>Nieuwe begrotingspost. Financiering via regeling  Topsportontwikkeling ZW</t>
  </si>
  <si>
    <t>Betreft rente 2012 ING Zakelijk Sparen</t>
  </si>
  <si>
    <t>Tegoed van diverse verenigingen</t>
  </si>
  <si>
    <t>Realisatie 2013       1e halfjaar</t>
  </si>
  <si>
    <t>Telefoonkosten afdelingsmanagers</t>
  </si>
  <si>
    <t>PC kosten afdelingsmanagers</t>
  </si>
  <si>
    <t>23-08-2013</t>
  </si>
  <si>
    <t>Saldering van 0600 voor € 31325 en 0610 voor € 11610</t>
  </si>
  <si>
    <t>Exploitatie-overzicht 2013</t>
  </si>
  <si>
    <t>Voorlopige Begroting 2014**</t>
  </si>
  <si>
    <t>Budget alleen voor gedeclareerde drukkosten van afdelings-functionarissen. N.a.v. berichtgeving 30 aug 2013 inzake gewijzigde werkwijze.</t>
  </si>
  <si>
    <t>Vanaf 2014 worden geen competitieboeken meer verstuurd.</t>
  </si>
  <si>
    <t>Ivm extra ledenvergadering in januari 2014 ovv Evaluatiecie.</t>
  </si>
  <si>
    <t>Gepland overleg van evaluatiecommissie 2014</t>
  </si>
  <si>
    <t>Bron: onderdeel van jaarrekening 2012 zoals</t>
  </si>
  <si>
    <t>besproken op ALV 29 mei 2013</t>
  </si>
  <si>
    <t xml:space="preserve">4701 &amp; 8451 zijn gekoppeld </t>
  </si>
  <si>
    <t>Kosten begroot tot en met eind pilot periode = medio aug 14</t>
  </si>
  <si>
    <t>Is onderdeel geworden van nieuwe stimuleringsregelingen</t>
  </si>
  <si>
    <t>Stimuleringsregeling Topsportontwikkeling ZuidWest</t>
  </si>
  <si>
    <t>Gewijzigd landelijk beleid. Bondsbijdrage vervalt m.i.v. 2014</t>
  </si>
  <si>
    <t>Begroting betreft de totale kosten. Kosten begroot tot en met eind pilot periode = medio aug 14</t>
  </si>
  <si>
    <t>afdelingsmanagers ***</t>
  </si>
  <si>
    <t>***</t>
  </si>
  <si>
    <t>De kosten van afdelingsmanagers vanaf medio aug 2014 zijn niet begroot. Besluit tot voorzetting bestuursmodel betekent aanvullende financiering - nu niet begroot. Dit wordt een officiele begrotingswijziging (ALV mei 2014) indien ZuidWest dit gaat financieren.</t>
  </si>
  <si>
    <t>Begroting sporttechnische zaken - herschikking totale kosten</t>
  </si>
  <si>
    <t>Aanvullende vragen/opmerkingen:</t>
  </si>
  <si>
    <t>4714 - jeugdklassentoernooi</t>
  </si>
  <si>
    <t>In rekening gebracht door BB (jaarlijks) a.g.v. verplicht toernooi tijdens NK</t>
  </si>
  <si>
    <t>Beleidswijziging NTTB inzake 'onder 13 plan'</t>
  </si>
  <si>
    <t>-</t>
  </si>
  <si>
    <t>8303 - Bondsbijdrage regionale bondstraining</t>
  </si>
  <si>
    <t>Jaarlijkse bijdrage van € 1000,= vervalt m.i.v. 2014</t>
  </si>
  <si>
    <t>5002 - Landelijk dag van het talent</t>
  </si>
  <si>
    <t>Twee regionale herkenningsdagen.</t>
  </si>
  <si>
    <t>PM post. Het is nog niet bekend of dit doorgaat. Vraagt verplichte bijdrage ZW</t>
  </si>
  <si>
    <t xml:space="preserve">- </t>
  </si>
  <si>
    <t>5024 - Jeugdcup</t>
  </si>
  <si>
    <t>Ten gunste/Ten laste Algemene reserve</t>
  </si>
  <si>
    <t>Tlv bestemmingsreserve Jubileumfonds</t>
  </si>
  <si>
    <t>Saldo</t>
  </si>
  <si>
    <t>Toelichting</t>
  </si>
  <si>
    <t>verteer</t>
  </si>
  <si>
    <t>werkgroep topsport</t>
  </si>
  <si>
    <t>Overige administratiekosten Toernooien</t>
  </si>
  <si>
    <t>Rek.nr.</t>
  </si>
  <si>
    <t>Kostenplaats</t>
  </si>
  <si>
    <t>-/-</t>
  </si>
  <si>
    <t>+/+</t>
  </si>
  <si>
    <t>Gunstig resultaat **</t>
  </si>
  <si>
    <t>€</t>
  </si>
  <si>
    <t xml:space="preserve"> </t>
  </si>
  <si>
    <t>Werkgroep opleidingen</t>
  </si>
  <si>
    <t>Promotie/stimulering</t>
  </si>
  <si>
    <t>Voorlopige Begroting 2014</t>
  </si>
  <si>
    <t>NTTB ZuidWest</t>
  </si>
  <si>
    <t>Jeugdklassentoernooi</t>
  </si>
  <si>
    <t>Herziene begroting 2013 *</t>
  </si>
  <si>
    <t>Vastgesteld ALV 30 mei 2012</t>
  </si>
  <si>
    <t>Exploitatieresultaat</t>
  </si>
  <si>
    <t>Versie 1.0</t>
  </si>
  <si>
    <t>**</t>
  </si>
  <si>
    <t>reis &amp; verblijfkosten afdelingsmanagers</t>
  </si>
  <si>
    <t>€ 4000,= bezuiniging nader specificeren.</t>
  </si>
  <si>
    <t>ACTIVA</t>
  </si>
  <si>
    <t>Langlopende leningen</t>
  </si>
  <si>
    <t>Depotbedrag PTT-contract</t>
  </si>
  <si>
    <t>Rekening courant NTTB</t>
  </si>
  <si>
    <t>Debiteuren</t>
  </si>
  <si>
    <t>Nog te vorderen</t>
  </si>
  <si>
    <t>Voorraad wedstrijdboekjes</t>
  </si>
  <si>
    <t>Kas</t>
  </si>
  <si>
    <t>Ing bank</t>
  </si>
  <si>
    <t>Ing bank spaarrekening</t>
  </si>
  <si>
    <t>Kruisposten</t>
  </si>
  <si>
    <t>PASSIVA</t>
  </si>
  <si>
    <t>Algemene reserve</t>
  </si>
  <si>
    <t>Bestemmingsreserves:</t>
  </si>
  <si>
    <t>Jubileumfonds</t>
  </si>
  <si>
    <t>Accommodatiefonds</t>
  </si>
  <si>
    <t>Crediteuren</t>
  </si>
  <si>
    <t>Overige schulden</t>
  </si>
  <si>
    <t>Balans per 31-12-2012</t>
  </si>
  <si>
    <t>TOTAAL</t>
  </si>
  <si>
    <t>Uitbreiding afdelingstraining</t>
  </si>
  <si>
    <t>Welpentraining</t>
  </si>
  <si>
    <t>0600</t>
  </si>
  <si>
    <t>Resultaat 2012</t>
  </si>
  <si>
    <t>Aflossing leningen u/g</t>
  </si>
  <si>
    <t>Resultaat</t>
  </si>
  <si>
    <t>Overige onkosten afdelingsmanagers</t>
  </si>
  <si>
    <t>Uitbesteding financiele administratie aan Bondsbureau</t>
  </si>
  <si>
    <t>Overige schulden staan al drie jaar open. Onderzocht wordt</t>
  </si>
  <si>
    <t>wat de aard van deze posten is. Openstaande schuld is afgeboekt.</t>
  </si>
  <si>
    <t>Afgestemd met financiele administratie BB</t>
  </si>
  <si>
    <t>na accountantscontrole d.d. 18 april 2013</t>
  </si>
  <si>
    <t>18 april 2013</t>
  </si>
  <si>
    <t>Inclusief bijdrage NTTB van max. € 1000 per jaar)</t>
  </si>
  <si>
    <t>Zie besluitvorming eigen bijdrage ALV 2012</t>
  </si>
  <si>
    <t>Financiering afdelingsmanagers</t>
  </si>
  <si>
    <t>4,5 maand</t>
  </si>
  <si>
    <t>7,5 maand</t>
  </si>
  <si>
    <t>Bestuurskosten</t>
  </si>
  <si>
    <t>Gunsti resultaat</t>
  </si>
  <si>
    <t>Besparing div.</t>
  </si>
  <si>
    <t>werkgroepen</t>
  </si>
  <si>
    <t>Totaal</t>
  </si>
  <si>
    <t>Tlv alg. reserve</t>
  </si>
  <si>
    <t>Subtotaal</t>
  </si>
  <si>
    <t>---------------</t>
  </si>
  <si>
    <t>=======</t>
  </si>
  <si>
    <t>===========</t>
  </si>
  <si>
    <t>Besparingen werkgroepen nog invoeren.</t>
  </si>
  <si>
    <t>dd</t>
  </si>
  <si>
    <t>Resultaat exploitatierekening 2012 = € 1959</t>
  </si>
  <si>
    <t>zaalhuur afdelingstraining</t>
  </si>
  <si>
    <t>salariskosten afdelingstrainer</t>
  </si>
  <si>
    <t>overige kosten afdelingstrainer</t>
  </si>
  <si>
    <t>zaalhuur regionale bondstraining</t>
  </si>
  <si>
    <t>salariskosten regionale bondstrainer</t>
  </si>
  <si>
    <t>overige kosten regionale bondstrainer</t>
  </si>
  <si>
    <t>kosten jeugdcup</t>
  </si>
  <si>
    <t>Bijzondere kosten</t>
  </si>
  <si>
    <t>dotatie jubileumfonds</t>
  </si>
  <si>
    <t>dotatie accommodatiefonds</t>
  </si>
  <si>
    <t>Opbrengsten</t>
  </si>
  <si>
    <t>contributie-inkomsten</t>
  </si>
  <si>
    <t>boetes</t>
  </si>
  <si>
    <t>boetes alv</t>
  </si>
  <si>
    <t>sponsoring</t>
  </si>
  <si>
    <t>opbrengst advertenties afdelingsbulletin</t>
  </si>
  <si>
    <t>opbrengst abonnementen afdelingsbulletin</t>
  </si>
  <si>
    <t>opbrengst advertenties ZuidWest</t>
  </si>
  <si>
    <t>opbrengst advertenties website</t>
  </si>
  <si>
    <t>bijdragen inschrijfgelden / deelnemers</t>
  </si>
  <si>
    <t>ontvangsten beker</t>
  </si>
  <si>
    <t>eigen bijdragen recreantencompetitie</t>
  </si>
  <si>
    <t>eigen bijdragen afdelingstraining</t>
  </si>
  <si>
    <t>eigen bijdragen regionale bondstraining</t>
  </si>
  <si>
    <t>bondsbijdrage regionale bondstraining</t>
  </si>
  <si>
    <t>opbrengsten dag vh talent</t>
  </si>
  <si>
    <t>eigen bijdragen jeugdcup</t>
  </si>
  <si>
    <t>inschrijfgeld meerkampen AB afdeling</t>
  </si>
  <si>
    <t>inschrijfgeld meerkampen AB landelijk</t>
  </si>
  <si>
    <t>inschrijfgeld meerkampen C-D</t>
  </si>
  <si>
    <t>opbrengst wedstrijdboekjes</t>
  </si>
  <si>
    <t>overige opbrengsten</t>
  </si>
  <si>
    <t>rente bankrekeningen</t>
  </si>
  <si>
    <t>rente-inkomsten leningen u/g</t>
  </si>
  <si>
    <t>rente-/bankkosten</t>
  </si>
  <si>
    <t xml:space="preserve">*  </t>
  </si>
  <si>
    <t>Totale Baten 8000-9999</t>
  </si>
  <si>
    <t>Totale Lasten 4000-4999</t>
  </si>
  <si>
    <t>Bestuur en commissies</t>
  </si>
  <si>
    <t>Algemene kosten</t>
  </si>
  <si>
    <t>Bureaukosten</t>
  </si>
  <si>
    <t>Wedstrijdzaken</t>
  </si>
  <si>
    <t>Opleidingen</t>
  </si>
  <si>
    <t>Breedtesport verenigingsondersteuning</t>
  </si>
  <si>
    <t>Bestuursmodel</t>
  </si>
  <si>
    <t>Topsport</t>
  </si>
  <si>
    <t>Bijzondere baten en lasten incl. rente</t>
  </si>
  <si>
    <t>4506/4507</t>
  </si>
  <si>
    <t>porti &amp; telefoonkosten</t>
  </si>
  <si>
    <t>afdelingsontmoeting (nat. Kaderdag)</t>
  </si>
  <si>
    <t>Accommodatiezaken</t>
  </si>
  <si>
    <t>Totaal opbrengsten 8000-8999</t>
  </si>
  <si>
    <t>Totaal opbrengsten 9000-9999</t>
  </si>
  <si>
    <t>Totaal kosten 7000-7999</t>
  </si>
  <si>
    <t>Totaal kosten 5000-5999</t>
  </si>
  <si>
    <t>Totaal kosten 4900-4999</t>
  </si>
  <si>
    <t>Totaal kosten 4800-4899</t>
  </si>
  <si>
    <t>Totaal kosten 4700-4799</t>
  </si>
  <si>
    <t>Totaal kosten 4500-4599</t>
  </si>
  <si>
    <t>Totaal kosten 4300-4399</t>
  </si>
  <si>
    <t>Totaal kosten 4200-4299</t>
  </si>
  <si>
    <t>Als volgt te verwerken:</t>
  </si>
  <si>
    <t>Tlv bestemmingsreserve promotie/stimulering</t>
  </si>
  <si>
    <t>Tlv bestemmingsreserve afdelingstraining</t>
  </si>
  <si>
    <t>bestuurskosten</t>
  </si>
  <si>
    <t>jaarvergadering / ALV</t>
  </si>
  <si>
    <t>regiovergaderingen</t>
  </si>
  <si>
    <t>kosten AB-vergaderingen</t>
  </si>
  <si>
    <t>Bestuursdag</t>
  </si>
  <si>
    <t>kosten bondsraadsleden</t>
  </si>
  <si>
    <t>overige commissiekosten</t>
  </si>
  <si>
    <t>reis- en verblijfkosten</t>
  </si>
  <si>
    <t>jubileum- en representatiekosten</t>
  </si>
  <si>
    <t>drukwerk afdelingsbulletin</t>
  </si>
  <si>
    <t>reis- en verblijfkosten pr</t>
  </si>
  <si>
    <t>verzendkosten afdelingsbulletin</t>
  </si>
  <si>
    <t>internet Xs4all</t>
  </si>
  <si>
    <t>Vrijwilligersbeleid</t>
  </si>
  <si>
    <t>kosten website</t>
  </si>
  <si>
    <t>communicatiekosten algemeen</t>
  </si>
  <si>
    <t>overige algemene kosten algemeen</t>
  </si>
  <si>
    <t>kosten administratie</t>
  </si>
  <si>
    <t>kantoorbenodigdheden</t>
  </si>
  <si>
    <t>drukwerk en kopieën</t>
  </si>
  <si>
    <t>abonnementen</t>
  </si>
  <si>
    <t>vergoeding pc-apparatuur</t>
  </si>
  <si>
    <t>kosten ledenadministratie</t>
  </si>
  <si>
    <t>afschrijvingen ict apparatuur</t>
  </si>
  <si>
    <t>overige kosten administratie- en beheer</t>
  </si>
  <si>
    <t>nationale jeugdmeerkampen</t>
  </si>
  <si>
    <t>C-D-meerkampen</t>
  </si>
  <si>
    <t>minimeerkampen</t>
  </si>
  <si>
    <t>starterscompetitie/opstaptoernooi</t>
  </si>
  <si>
    <t>Pup./welpentoernooi</t>
  </si>
  <si>
    <t>afdelingskampioenschappen</t>
  </si>
  <si>
    <t>Ranglijsttoernooien</t>
  </si>
  <si>
    <t>kosten bekercompetitie</t>
  </si>
  <si>
    <t>prijzen</t>
  </si>
  <si>
    <t>A-B-meerkampen voorrondes afdeling</t>
  </si>
  <si>
    <t>A-B-meerkampen voorrondes landelijk</t>
  </si>
  <si>
    <t>regionale kampioenschappen</t>
  </si>
  <si>
    <t>Top-6-kampen</t>
  </si>
  <si>
    <t>Meisjestoernooien</t>
  </si>
  <si>
    <t>NK Jeugd</t>
  </si>
  <si>
    <t>Overige toernooien</t>
  </si>
  <si>
    <t>competitie telefoon en fax</t>
  </si>
  <si>
    <t>competitie kopieën</t>
  </si>
  <si>
    <t>competitie vergoedingen a(j)cl's</t>
  </si>
  <si>
    <t>competitie reis- en verblijfkosten</t>
  </si>
  <si>
    <t>competitie porti</t>
  </si>
  <si>
    <t>competitieboek</t>
  </si>
  <si>
    <t>competitievergaderingen</t>
  </si>
  <si>
    <t>Werkgroepavond competitie</t>
  </si>
  <si>
    <t>competitieboekjes</t>
  </si>
  <si>
    <t>competitie overige kosten</t>
  </si>
  <si>
    <t>Licentie-administratie</t>
  </si>
  <si>
    <t>Werkgroepavond toernooien</t>
  </si>
  <si>
    <t>combinatiefunctionaris</t>
  </si>
  <si>
    <t>tt-1</t>
  </si>
  <si>
    <t>tt-2</t>
  </si>
  <si>
    <t>tt-3</t>
  </si>
  <si>
    <t>tt-4</t>
  </si>
  <si>
    <t>tt-5</t>
  </si>
  <si>
    <t>bijscholingen</t>
  </si>
  <si>
    <t>trainersservice</t>
  </si>
  <si>
    <t>overige kosten sportontwikkeling</t>
  </si>
  <si>
    <t>kindertafeltennisfeest</t>
  </si>
  <si>
    <t>ledenwerf- en behoudacties</t>
  </si>
  <si>
    <t>overige kosten jeugdzaken</t>
  </si>
  <si>
    <t>Schwung subsidie</t>
  </si>
  <si>
    <t>Promotie-stimulering</t>
  </si>
  <si>
    <t>nevenbonden</t>
  </si>
  <si>
    <t>Rijdende trainer</t>
  </si>
  <si>
    <t>afdelingstraining</t>
  </si>
  <si>
    <t>(regionale) bondstraining</t>
  </si>
  <si>
    <t>welpen- en talentherkenningsdagen</t>
  </si>
  <si>
    <t>Topsport talentschool (LOOT)</t>
  </si>
</sst>
</file>

<file path=xl/styles.xml><?xml version="1.0" encoding="utf-8"?>
<styleSheet xmlns="http://schemas.openxmlformats.org/spreadsheetml/2006/main">
  <numFmts count="3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-"/>
    <numFmt numFmtId="181" formatCode="&quot;€&quot;\ #,##0.00"/>
    <numFmt numFmtId="182" formatCode="&quot;Ja&quot;;&quot;Ja&quot;;&quot;Nee&quot;"/>
    <numFmt numFmtId="183" formatCode="&quot;Waar&quot;;&quot;Waar&quot;;&quot;Onwaar&quot;"/>
    <numFmt numFmtId="184" formatCode="&quot;Aan&quot;;&quot;Aan&quot;;&quot;Uit&quot;"/>
    <numFmt numFmtId="185" formatCode="[$€-2]\ #.##000_);[Red]\([$€-2]\ #.##000\)"/>
    <numFmt numFmtId="186" formatCode="[$-413]dddd\ d\ mmmm\ yyyy"/>
  </numFmts>
  <fonts count="3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9"/>
      <color indexed="63"/>
      <name val="Arial"/>
      <family val="2"/>
    </font>
    <font>
      <b/>
      <sz val="10"/>
      <color indexed="5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3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0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1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 quotePrefix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0" fontId="1" fillId="0" borderId="11" xfId="0" applyFont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8" xfId="0" applyBorder="1" applyAlignment="1">
      <alignment horizontal="center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21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3" fillId="0" borderId="29" xfId="0" applyNumberFormat="1" applyFont="1" applyBorder="1" applyAlignment="1">
      <alignment/>
    </xf>
    <xf numFmtId="181" fontId="0" fillId="0" borderId="26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4" fillId="0" borderId="29" xfId="0" applyNumberFormat="1" applyFont="1" applyBorder="1" applyAlignment="1">
      <alignment/>
    </xf>
    <xf numFmtId="181" fontId="6" fillId="0" borderId="10" xfId="0" applyNumberFormat="1" applyFont="1" applyBorder="1" applyAlignment="1">
      <alignment/>
    </xf>
    <xf numFmtId="181" fontId="5" fillId="0" borderId="0" xfId="0" applyNumberFormat="1" applyFont="1" applyAlignment="1">
      <alignment/>
    </xf>
    <xf numFmtId="181" fontId="0" fillId="0" borderId="30" xfId="0" applyNumberFormat="1" applyBorder="1" applyAlignment="1">
      <alignment/>
    </xf>
    <xf numFmtId="181" fontId="3" fillId="0" borderId="16" xfId="0" applyNumberFormat="1" applyFont="1" applyBorder="1" applyAlignment="1">
      <alignment horizontal="center" wrapText="1"/>
    </xf>
    <xf numFmtId="181" fontId="3" fillId="0" borderId="0" xfId="0" applyNumberFormat="1" applyFont="1" applyAlignment="1">
      <alignment horizontal="center"/>
    </xf>
    <xf numFmtId="181" fontId="1" fillId="0" borderId="12" xfId="0" applyNumberFormat="1" applyFont="1" applyBorder="1" applyAlignment="1">
      <alignment/>
    </xf>
    <xf numFmtId="181" fontId="7" fillId="0" borderId="21" xfId="0" applyNumberFormat="1" applyFont="1" applyBorder="1" applyAlignment="1">
      <alignment/>
    </xf>
    <xf numFmtId="181" fontId="0" fillId="0" borderId="14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3" fillId="0" borderId="14" xfId="0" applyNumberFormat="1" applyFont="1" applyBorder="1" applyAlignment="1">
      <alignment/>
    </xf>
    <xf numFmtId="181" fontId="0" fillId="0" borderId="12" xfId="0" applyNumberFormat="1" applyBorder="1" applyAlignment="1">
      <alignment/>
    </xf>
    <xf numFmtId="181" fontId="7" fillId="0" borderId="22" xfId="0" applyNumberFormat="1" applyFont="1" applyBorder="1" applyAlignment="1">
      <alignment/>
    </xf>
    <xf numFmtId="181" fontId="0" fillId="0" borderId="22" xfId="0" applyNumberFormat="1" applyBorder="1" applyAlignment="1">
      <alignment/>
    </xf>
    <xf numFmtId="181" fontId="7" fillId="0" borderId="14" xfId="0" applyNumberFormat="1" applyFont="1" applyBorder="1" applyAlignment="1">
      <alignment/>
    </xf>
    <xf numFmtId="181" fontId="3" fillId="0" borderId="22" xfId="0" applyNumberFormat="1" applyFont="1" applyBorder="1" applyAlignment="1">
      <alignment/>
    </xf>
    <xf numFmtId="181" fontId="7" fillId="0" borderId="23" xfId="0" applyNumberFormat="1" applyFont="1" applyBorder="1" applyAlignment="1">
      <alignment/>
    </xf>
    <xf numFmtId="181" fontId="3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81" fontId="5" fillId="0" borderId="13" xfId="0" applyNumberFormat="1" applyFont="1" applyBorder="1" applyAlignment="1">
      <alignment/>
    </xf>
    <xf numFmtId="181" fontId="1" fillId="0" borderId="15" xfId="0" applyNumberFormat="1" applyFont="1" applyBorder="1" applyAlignment="1">
      <alignment/>
    </xf>
    <xf numFmtId="181" fontId="0" fillId="0" borderId="31" xfId="0" applyNumberFormat="1" applyBorder="1" applyAlignment="1">
      <alignment/>
    </xf>
    <xf numFmtId="181" fontId="0" fillId="0" borderId="10" xfId="0" applyNumberFormat="1" applyFont="1" applyBorder="1" applyAlignment="1">
      <alignment/>
    </xf>
    <xf numFmtId="181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181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181" fontId="3" fillId="0" borderId="38" xfId="0" applyNumberFormat="1" applyFont="1" applyBorder="1" applyAlignment="1">
      <alignment horizontal="center" wrapText="1"/>
    </xf>
    <xf numFmtId="0" fontId="3" fillId="0" borderId="39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32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41" xfId="0" applyBorder="1" applyAlignment="1">
      <alignment horizontal="center"/>
    </xf>
    <xf numFmtId="0" fontId="1" fillId="0" borderId="34" xfId="0" applyFont="1" applyFill="1" applyBorder="1" applyAlignment="1">
      <alignment horizontal="left"/>
    </xf>
    <xf numFmtId="0" fontId="0" fillId="0" borderId="34" xfId="0" applyBorder="1" applyAlignment="1">
      <alignment/>
    </xf>
    <xf numFmtId="0" fontId="0" fillId="0" borderId="3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2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19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54" xfId="0" applyNumberFormat="1" applyBorder="1" applyAlignment="1">
      <alignment/>
    </xf>
    <xf numFmtId="14" fontId="1" fillId="0" borderId="12" xfId="0" applyNumberFormat="1" applyFont="1" applyBorder="1" applyAlignment="1">
      <alignment/>
    </xf>
    <xf numFmtId="14" fontId="1" fillId="0" borderId="30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4" fillId="0" borderId="19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57" xfId="0" applyNumberFormat="1" applyBorder="1" applyAlignment="1">
      <alignment/>
    </xf>
    <xf numFmtId="0" fontId="17" fillId="24" borderId="58" xfId="44" applyFill="1" applyBorder="1" applyAlignment="1">
      <alignment horizontal="left" vertical="center" indent="3"/>
    </xf>
    <xf numFmtId="4" fontId="17" fillId="0" borderId="58" xfId="44" applyNumberFormat="1" applyBorder="1" applyAlignment="1">
      <alignment horizontal="right" vertical="center"/>
    </xf>
    <xf numFmtId="0" fontId="29" fillId="0" borderId="58" xfId="0" applyFont="1" applyBorder="1" applyAlignment="1">
      <alignment horizontal="right" vertical="center"/>
    </xf>
    <xf numFmtId="0" fontId="17" fillId="0" borderId="58" xfId="44" applyBorder="1" applyAlignment="1">
      <alignment horizontal="right" vertical="center"/>
    </xf>
    <xf numFmtId="0" fontId="0" fillId="0" borderId="13" xfId="0" applyFont="1" applyBorder="1" applyAlignment="1" quotePrefix="1">
      <alignment horizontal="right"/>
    </xf>
    <xf numFmtId="0" fontId="0" fillId="0" borderId="47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14" fontId="3" fillId="0" borderId="19" xfId="0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59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6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3" fillId="0" borderId="30" xfId="0" applyFont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18" xfId="0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181" fontId="0" fillId="0" borderId="0" xfId="0" applyNumberFormat="1" applyFont="1" applyAlignment="1" quotePrefix="1">
      <alignment/>
    </xf>
    <xf numFmtId="181" fontId="0" fillId="0" borderId="26" xfId="0" applyNumberForma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62" xfId="0" applyBorder="1" applyAlignment="1">
      <alignment/>
    </xf>
    <xf numFmtId="0" fontId="0" fillId="0" borderId="63" xfId="0" applyFont="1" applyBorder="1" applyAlignment="1">
      <alignment/>
    </xf>
    <xf numFmtId="0" fontId="0" fillId="0" borderId="10" xfId="0" applyFont="1" applyBorder="1" applyAlignment="1" quotePrefix="1">
      <alignment/>
    </xf>
    <xf numFmtId="0" fontId="3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181" fontId="0" fillId="0" borderId="64" xfId="0" applyNumberFormat="1" applyBorder="1" applyAlignment="1">
      <alignment/>
    </xf>
    <xf numFmtId="181" fontId="0" fillId="0" borderId="52" xfId="0" applyNumberFormat="1" applyBorder="1" applyAlignment="1">
      <alignment/>
    </xf>
    <xf numFmtId="181" fontId="0" fillId="0" borderId="53" xfId="0" applyNumberFormat="1" applyBorder="1" applyAlignment="1">
      <alignment/>
    </xf>
    <xf numFmtId="181" fontId="0" fillId="0" borderId="19" xfId="0" applyNumberFormat="1" applyFont="1" applyBorder="1" applyAlignment="1">
      <alignment/>
    </xf>
    <xf numFmtId="181" fontId="0" fillId="0" borderId="30" xfId="0" applyNumberFormat="1" applyFont="1" applyBorder="1" applyAlignment="1" quotePrefix="1">
      <alignment/>
    </xf>
    <xf numFmtId="181" fontId="1" fillId="0" borderId="0" xfId="0" applyNumberFormat="1" applyFont="1" applyBorder="1" applyAlignment="1">
      <alignment/>
    </xf>
    <xf numFmtId="181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181" fontId="3" fillId="0" borderId="20" xfId="0" applyNumberFormat="1" applyFont="1" applyBorder="1" applyAlignment="1">
      <alignment horizontal="center" wrapText="1"/>
    </xf>
    <xf numFmtId="181" fontId="3" fillId="0" borderId="25" xfId="0" applyNumberFormat="1" applyFont="1" applyBorder="1" applyAlignment="1">
      <alignment/>
    </xf>
    <xf numFmtId="181" fontId="3" fillId="0" borderId="37" xfId="0" applyNumberFormat="1" applyFont="1" applyBorder="1" applyAlignment="1">
      <alignment horizontal="center" wrapText="1"/>
    </xf>
    <xf numFmtId="181" fontId="0" fillId="0" borderId="14" xfId="0" applyNumberFormat="1" applyFont="1" applyBorder="1" applyAlignment="1">
      <alignment/>
    </xf>
    <xf numFmtId="14" fontId="3" fillId="0" borderId="13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65" xfId="0" applyFont="1" applyBorder="1" applyAlignment="1">
      <alignment/>
    </xf>
    <xf numFmtId="0" fontId="10" fillId="0" borderId="66" xfId="0" applyFont="1" applyBorder="1" applyAlignment="1">
      <alignment/>
    </xf>
    <xf numFmtId="0" fontId="10" fillId="0" borderId="67" xfId="0" applyFont="1" applyBorder="1" applyAlignment="1">
      <alignment/>
    </xf>
    <xf numFmtId="0" fontId="10" fillId="0" borderId="68" xfId="0" applyFont="1" applyBorder="1" applyAlignment="1">
      <alignment/>
    </xf>
    <xf numFmtId="3" fontId="10" fillId="0" borderId="67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3" fontId="10" fillId="0" borderId="65" xfId="0" applyNumberFormat="1" applyFont="1" applyBorder="1" applyAlignment="1">
      <alignment/>
    </xf>
    <xf numFmtId="3" fontId="10" fillId="0" borderId="66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181" fontId="7" fillId="0" borderId="21" xfId="0" applyNumberFormat="1" applyFont="1" applyBorder="1" applyAlignment="1">
      <alignment/>
    </xf>
    <xf numFmtId="181" fontId="3" fillId="0" borderId="20" xfId="0" applyNumberFormat="1" applyFont="1" applyBorder="1" applyAlignment="1">
      <alignment/>
    </xf>
    <xf numFmtId="181" fontId="3" fillId="0" borderId="37" xfId="0" applyNumberFormat="1" applyFont="1" applyBorder="1" applyAlignment="1">
      <alignment/>
    </xf>
    <xf numFmtId="181" fontId="9" fillId="0" borderId="30" xfId="0" applyNumberFormat="1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wrapText="1"/>
    </xf>
    <xf numFmtId="0" fontId="0" fillId="0" borderId="0" xfId="0" applyFont="1" applyAlignment="1" quotePrefix="1">
      <alignment horizontal="center"/>
    </xf>
    <xf numFmtId="0" fontId="0" fillId="0" borderId="31" xfId="0" applyBorder="1" applyAlignment="1">
      <alignment/>
    </xf>
    <xf numFmtId="0" fontId="0" fillId="0" borderId="69" xfId="0" applyFont="1" applyBorder="1" applyAlignment="1">
      <alignment/>
    </xf>
    <xf numFmtId="0" fontId="0" fillId="0" borderId="10" xfId="0" applyFont="1" applyFill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9" xfId="0" applyNumberFormat="1" applyBorder="1" applyAlignment="1">
      <alignment/>
    </xf>
    <xf numFmtId="0" fontId="0" fillId="0" borderId="24" xfId="0" applyFont="1" applyBorder="1" applyAlignment="1">
      <alignment horizontal="left"/>
    </xf>
    <xf numFmtId="181" fontId="0" fillId="0" borderId="23" xfId="0" applyNumberFormat="1" applyFont="1" applyBorder="1" applyAlignment="1">
      <alignment/>
    </xf>
    <xf numFmtId="181" fontId="0" fillId="0" borderId="50" xfId="0" applyNumberFormat="1" applyBorder="1" applyAlignment="1">
      <alignment/>
    </xf>
    <xf numFmtId="181" fontId="0" fillId="0" borderId="70" xfId="0" applyNumberFormat="1" applyBorder="1" applyAlignment="1">
      <alignment/>
    </xf>
    <xf numFmtId="0" fontId="0" fillId="0" borderId="21" xfId="0" applyFont="1" applyFill="1" applyBorder="1" applyAlignment="1">
      <alignment/>
    </xf>
    <xf numFmtId="181" fontId="0" fillId="0" borderId="22" xfId="0" applyNumberFormat="1" applyFont="1" applyBorder="1" applyAlignment="1">
      <alignment/>
    </xf>
    <xf numFmtId="181" fontId="0" fillId="0" borderId="17" xfId="0" applyNumberFormat="1" applyBorder="1" applyAlignment="1">
      <alignment/>
    </xf>
    <xf numFmtId="181" fontId="0" fillId="0" borderId="71" xfId="0" applyNumberFormat="1" applyBorder="1" applyAlignment="1">
      <alignment/>
    </xf>
    <xf numFmtId="0" fontId="32" fillId="0" borderId="0" xfId="0" applyFont="1" applyFill="1" applyBorder="1" applyAlignment="1">
      <alignment horizontal="center"/>
    </xf>
    <xf numFmtId="0" fontId="32" fillId="0" borderId="23" xfId="0" applyFont="1" applyFill="1" applyBorder="1" applyAlignment="1">
      <alignment/>
    </xf>
    <xf numFmtId="0" fontId="32" fillId="0" borderId="0" xfId="0" applyFont="1" applyAlignment="1">
      <alignment/>
    </xf>
    <xf numFmtId="181" fontId="32" fillId="0" borderId="24" xfId="0" applyNumberFormat="1" applyFont="1" applyBorder="1" applyAlignment="1">
      <alignment/>
    </xf>
    <xf numFmtId="181" fontId="32" fillId="0" borderId="50" xfId="0" applyNumberFormat="1" applyFont="1" applyBorder="1" applyAlignment="1">
      <alignment/>
    </xf>
    <xf numFmtId="0" fontId="32" fillId="0" borderId="24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04"/>
  <sheetViews>
    <sheetView tabSelected="1" zoomScalePageLayoutView="0" workbookViewId="0" topLeftCell="A1">
      <pane xSplit="2" ySplit="1" topLeftCell="G11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123" sqref="G123"/>
    </sheetView>
  </sheetViews>
  <sheetFormatPr defaultColWidth="8.8515625" defaultRowHeight="12.75"/>
  <cols>
    <col min="1" max="1" width="8.7109375" style="15" customWidth="1"/>
    <col min="2" max="2" width="38.28125" style="0" customWidth="1"/>
    <col min="3" max="3" width="3.140625" style="0" customWidth="1"/>
    <col min="4" max="6" width="22.7109375" style="64" customWidth="1"/>
    <col min="7" max="7" width="51.00390625" style="0" customWidth="1"/>
  </cols>
  <sheetData>
    <row r="1" ht="12.75" thickBot="1"/>
    <row r="2" spans="3:6" ht="24" thickBot="1">
      <c r="C2" s="10"/>
      <c r="D2" s="233" t="s">
        <v>11</v>
      </c>
      <c r="E2" s="71"/>
      <c r="F2" s="71"/>
    </row>
    <row r="4" spans="1:6" s="2" customFormat="1" ht="18" thickBot="1">
      <c r="A4" s="16"/>
      <c r="D4" s="65"/>
      <c r="E4" s="65"/>
      <c r="F4" s="65"/>
    </row>
    <row r="5" spans="1:7" s="5" customFormat="1" ht="30.75" thickBot="1">
      <c r="A5" s="26" t="s">
        <v>48</v>
      </c>
      <c r="B5" s="27" t="s">
        <v>49</v>
      </c>
      <c r="C5" s="28"/>
      <c r="D5" s="76" t="s">
        <v>60</v>
      </c>
      <c r="E5" s="212" t="s">
        <v>6</v>
      </c>
      <c r="F5" s="212" t="s">
        <v>12</v>
      </c>
      <c r="G5" s="27" t="s">
        <v>44</v>
      </c>
    </row>
    <row r="6" spans="1:6" ht="18.75" thickBot="1">
      <c r="A6" s="20" t="s">
        <v>50</v>
      </c>
      <c r="D6" s="77"/>
      <c r="E6" s="77"/>
      <c r="F6" s="77"/>
    </row>
    <row r="7" spans="1:7" s="3" customFormat="1" ht="12.75" thickBot="1">
      <c r="A7" s="21">
        <v>4</v>
      </c>
      <c r="B7" s="35" t="s">
        <v>156</v>
      </c>
      <c r="C7" s="9"/>
      <c r="D7" s="78"/>
      <c r="E7" s="78"/>
      <c r="F7" s="78"/>
      <c r="G7" s="51"/>
    </row>
    <row r="8" spans="1:7" ht="15">
      <c r="A8" s="47">
        <v>4201</v>
      </c>
      <c r="B8" s="48" t="s">
        <v>182</v>
      </c>
      <c r="D8" s="79">
        <v>-2400</v>
      </c>
      <c r="E8" s="79"/>
      <c r="F8" s="230">
        <v>-1500</v>
      </c>
      <c r="G8" s="50"/>
    </row>
    <row r="9" spans="1:7" ht="12">
      <c r="A9" s="31">
        <v>4211</v>
      </c>
      <c r="B9" s="32" t="s">
        <v>183</v>
      </c>
      <c r="D9" s="67">
        <v>1000</v>
      </c>
      <c r="E9" s="80">
        <v>1185</v>
      </c>
      <c r="F9" s="80">
        <v>2000</v>
      </c>
      <c r="G9" s="45" t="s">
        <v>15</v>
      </c>
    </row>
    <row r="10" spans="1:7" ht="12">
      <c r="A10" s="31">
        <v>4212</v>
      </c>
      <c r="B10" s="32" t="s">
        <v>184</v>
      </c>
      <c r="D10" s="67">
        <v>0</v>
      </c>
      <c r="E10" s="80"/>
      <c r="F10" s="80">
        <v>500</v>
      </c>
      <c r="G10" s="4"/>
    </row>
    <row r="11" spans="1:7" ht="12">
      <c r="A11" s="31">
        <v>4213</v>
      </c>
      <c r="B11" s="32" t="s">
        <v>185</v>
      </c>
      <c r="D11" s="67">
        <v>800</v>
      </c>
      <c r="E11" s="80"/>
      <c r="F11" s="80">
        <v>0</v>
      </c>
      <c r="G11" s="4"/>
    </row>
    <row r="12" spans="1:7" ht="12">
      <c r="A12" s="31">
        <v>4214</v>
      </c>
      <c r="B12" s="32" t="s">
        <v>186</v>
      </c>
      <c r="D12" s="67">
        <v>1000</v>
      </c>
      <c r="E12" s="80"/>
      <c r="F12" s="80">
        <v>500</v>
      </c>
      <c r="G12" s="4"/>
    </row>
    <row r="13" spans="1:7" ht="12">
      <c r="A13" s="31">
        <v>4221</v>
      </c>
      <c r="B13" s="32" t="s">
        <v>187</v>
      </c>
      <c r="D13" s="67">
        <v>0</v>
      </c>
      <c r="E13" s="80">
        <v>60</v>
      </c>
      <c r="F13" s="80">
        <v>250</v>
      </c>
      <c r="G13" s="45"/>
    </row>
    <row r="14" spans="1:7" ht="12">
      <c r="A14" s="31">
        <v>4249</v>
      </c>
      <c r="B14" s="32" t="s">
        <v>188</v>
      </c>
      <c r="D14" s="67">
        <v>0</v>
      </c>
      <c r="E14" s="80">
        <v>36</v>
      </c>
      <c r="F14" s="80">
        <v>1000</v>
      </c>
      <c r="G14" s="4" t="s">
        <v>16</v>
      </c>
    </row>
    <row r="15" spans="1:7" ht="12">
      <c r="A15" s="31">
        <v>4250</v>
      </c>
      <c r="B15" s="32" t="s">
        <v>189</v>
      </c>
      <c r="D15" s="67">
        <v>2000</v>
      </c>
      <c r="E15" s="71">
        <v>63</v>
      </c>
      <c r="F15" s="64">
        <v>1750</v>
      </c>
      <c r="G15" s="4"/>
    </row>
    <row r="16" spans="1:7" ht="12">
      <c r="A16" s="31">
        <v>4251</v>
      </c>
      <c r="B16" s="52" t="s">
        <v>45</v>
      </c>
      <c r="D16" s="67">
        <v>400</v>
      </c>
      <c r="E16" s="81">
        <v>36</v>
      </c>
      <c r="F16" s="81">
        <v>500</v>
      </c>
      <c r="G16" s="54"/>
    </row>
    <row r="17" spans="1:7" ht="15">
      <c r="A17" s="17"/>
      <c r="B17" s="36" t="s">
        <v>178</v>
      </c>
      <c r="C17" s="55"/>
      <c r="D17" s="82">
        <f>SUM(D8:D16)</f>
        <v>2800</v>
      </c>
      <c r="E17" s="213">
        <f>SUM(E8:E16)</f>
        <v>1380</v>
      </c>
      <c r="F17" s="69">
        <f>SUM(F7:F16)</f>
        <v>5000</v>
      </c>
      <c r="G17" s="4"/>
    </row>
    <row r="18" spans="1:2" ht="12.75" thickBot="1">
      <c r="A18" s="17"/>
      <c r="B18" s="1"/>
    </row>
    <row r="19" spans="1:7" ht="12.75" thickBot="1">
      <c r="A19" s="30">
        <v>4</v>
      </c>
      <c r="B19" s="35" t="s">
        <v>157</v>
      </c>
      <c r="C19" s="10"/>
      <c r="D19" s="93"/>
      <c r="E19" s="93"/>
      <c r="F19" s="83"/>
      <c r="G19" s="57"/>
    </row>
    <row r="20" spans="1:7" ht="12">
      <c r="A20" s="31">
        <v>4311</v>
      </c>
      <c r="B20" s="48" t="s">
        <v>190</v>
      </c>
      <c r="D20" s="67">
        <v>750</v>
      </c>
      <c r="E20" s="67">
        <v>17</v>
      </c>
      <c r="F20" s="85">
        <v>500</v>
      </c>
      <c r="G20" s="49"/>
    </row>
    <row r="21" spans="1:7" ht="15">
      <c r="A21" s="31">
        <v>4312</v>
      </c>
      <c r="B21" s="32" t="s">
        <v>191</v>
      </c>
      <c r="D21" s="84">
        <v>-1000</v>
      </c>
      <c r="E21" s="84">
        <v>136</v>
      </c>
      <c r="F21" s="86">
        <v>-625</v>
      </c>
      <c r="G21" s="4"/>
    </row>
    <row r="22" spans="1:7" ht="12">
      <c r="A22" s="31">
        <v>4313</v>
      </c>
      <c r="B22" s="32" t="s">
        <v>192</v>
      </c>
      <c r="D22" s="67">
        <v>0</v>
      </c>
      <c r="E22" s="80"/>
      <c r="F22" s="80">
        <v>0</v>
      </c>
      <c r="G22" s="4"/>
    </row>
    <row r="23" spans="1:7" ht="12">
      <c r="A23" s="31">
        <v>4314</v>
      </c>
      <c r="B23" s="32" t="s">
        <v>193</v>
      </c>
      <c r="D23" s="67">
        <v>0</v>
      </c>
      <c r="E23" s="80"/>
      <c r="F23" s="80">
        <v>0</v>
      </c>
      <c r="G23" s="4"/>
    </row>
    <row r="24" spans="1:7" ht="12">
      <c r="A24" s="31">
        <v>4321</v>
      </c>
      <c r="B24" s="32" t="s">
        <v>194</v>
      </c>
      <c r="D24" s="67">
        <v>0</v>
      </c>
      <c r="E24" s="80"/>
      <c r="F24" s="80">
        <v>0</v>
      </c>
      <c r="G24" s="4"/>
    </row>
    <row r="25" spans="1:7" ht="12">
      <c r="A25" s="31">
        <v>4322</v>
      </c>
      <c r="B25" s="32" t="s">
        <v>195</v>
      </c>
      <c r="D25" s="67">
        <v>500</v>
      </c>
      <c r="E25" s="80"/>
      <c r="F25" s="80">
        <v>500</v>
      </c>
      <c r="G25" s="4"/>
    </row>
    <row r="26" spans="1:7" ht="12">
      <c r="A26" s="31">
        <v>4330</v>
      </c>
      <c r="B26" s="32" t="s">
        <v>196</v>
      </c>
      <c r="D26" s="67">
        <v>500</v>
      </c>
      <c r="E26" s="80"/>
      <c r="F26" s="80">
        <v>500</v>
      </c>
      <c r="G26" s="14"/>
    </row>
    <row r="27" spans="1:7" ht="12">
      <c r="A27" s="31">
        <v>4331</v>
      </c>
      <c r="B27" s="33" t="s">
        <v>197</v>
      </c>
      <c r="D27" s="67">
        <v>500</v>
      </c>
      <c r="E27" s="80"/>
      <c r="F27" s="80">
        <v>250</v>
      </c>
      <c r="G27" s="4"/>
    </row>
    <row r="28" spans="1:7" ht="12">
      <c r="A28" s="31">
        <v>4399</v>
      </c>
      <c r="B28" s="52" t="s">
        <v>198</v>
      </c>
      <c r="D28" s="68">
        <v>200</v>
      </c>
      <c r="E28" s="70"/>
      <c r="F28" s="189">
        <v>150</v>
      </c>
      <c r="G28" s="54"/>
    </row>
    <row r="29" spans="1:7" ht="15">
      <c r="A29" s="17"/>
      <c r="B29" s="36" t="s">
        <v>177</v>
      </c>
      <c r="C29" s="55"/>
      <c r="D29" s="82">
        <f>SUM(D20:D28)</f>
        <v>1450</v>
      </c>
      <c r="E29" s="213">
        <f>SUM(E20:E28)</f>
        <v>153</v>
      </c>
      <c r="F29" s="69">
        <f>SUM(F19:F28)</f>
        <v>1275</v>
      </c>
      <c r="G29" s="4"/>
    </row>
    <row r="30" spans="1:2" ht="12.75" thickBot="1">
      <c r="A30" s="17"/>
      <c r="B30" s="1"/>
    </row>
    <row r="31" spans="1:7" ht="12.75" thickBot="1">
      <c r="A31" s="21">
        <v>4</v>
      </c>
      <c r="B31" s="35" t="s">
        <v>158</v>
      </c>
      <c r="C31" s="10"/>
      <c r="D31" s="83"/>
      <c r="E31" s="83"/>
      <c r="F31" s="83"/>
      <c r="G31" s="57"/>
    </row>
    <row r="32" spans="1:7" ht="12">
      <c r="A32" s="47">
        <v>4501</v>
      </c>
      <c r="B32" s="48" t="s">
        <v>199</v>
      </c>
      <c r="D32" s="66">
        <v>2500</v>
      </c>
      <c r="E32" s="85"/>
      <c r="F32" s="85">
        <v>2500</v>
      </c>
      <c r="G32" s="58" t="s">
        <v>94</v>
      </c>
    </row>
    <row r="33" spans="1:7" ht="12">
      <c r="A33" s="31">
        <v>4502</v>
      </c>
      <c r="B33" s="32" t="s">
        <v>200</v>
      </c>
      <c r="D33" s="67">
        <v>0</v>
      </c>
      <c r="E33" s="80"/>
      <c r="F33" s="80">
        <v>200</v>
      </c>
      <c r="G33" s="4"/>
    </row>
    <row r="34" spans="1:7" ht="12">
      <c r="A34" s="31">
        <v>4503</v>
      </c>
      <c r="B34" s="32" t="s">
        <v>201</v>
      </c>
      <c r="D34" s="67">
        <v>200</v>
      </c>
      <c r="E34" s="80"/>
      <c r="F34" s="80">
        <v>250</v>
      </c>
      <c r="G34" s="4"/>
    </row>
    <row r="35" spans="1:7" ht="12">
      <c r="A35" s="31">
        <v>4504</v>
      </c>
      <c r="B35" s="32" t="s">
        <v>202</v>
      </c>
      <c r="D35" s="67">
        <v>0</v>
      </c>
      <c r="E35" s="80"/>
      <c r="F35" s="80">
        <v>0</v>
      </c>
      <c r="G35" s="4"/>
    </row>
    <row r="36" spans="1:7" ht="12">
      <c r="A36" s="31">
        <v>4505</v>
      </c>
      <c r="B36" s="32" t="s">
        <v>203</v>
      </c>
      <c r="D36" s="67">
        <v>500</v>
      </c>
      <c r="E36" s="80">
        <v>75</v>
      </c>
      <c r="F36" s="80">
        <v>500</v>
      </c>
      <c r="G36" s="4"/>
    </row>
    <row r="37" spans="1:7" ht="12">
      <c r="A37" s="31" t="s">
        <v>165</v>
      </c>
      <c r="B37" s="32" t="s">
        <v>166</v>
      </c>
      <c r="D37" s="67">
        <v>1000</v>
      </c>
      <c r="E37" s="80">
        <v>8</v>
      </c>
      <c r="F37" s="80">
        <v>750</v>
      </c>
      <c r="G37" s="4"/>
    </row>
    <row r="38" spans="1:7" ht="12">
      <c r="A38" s="31">
        <v>4508</v>
      </c>
      <c r="B38" s="32" t="s">
        <v>204</v>
      </c>
      <c r="D38" s="67">
        <v>200</v>
      </c>
      <c r="E38" s="80"/>
      <c r="F38" s="80">
        <v>50</v>
      </c>
      <c r="G38" s="4"/>
    </row>
    <row r="39" spans="1:7" ht="12">
      <c r="A39" s="31">
        <v>4509</v>
      </c>
      <c r="B39" s="33" t="s">
        <v>205</v>
      </c>
      <c r="D39" s="67">
        <v>0</v>
      </c>
      <c r="E39" s="80"/>
      <c r="F39" s="80">
        <v>0</v>
      </c>
      <c r="G39" s="4"/>
    </row>
    <row r="40" spans="1:6" ht="12">
      <c r="A40" s="31">
        <v>4599</v>
      </c>
      <c r="B40" s="52" t="s">
        <v>206</v>
      </c>
      <c r="D40" s="68">
        <v>0</v>
      </c>
      <c r="E40" s="81"/>
      <c r="F40" s="81">
        <v>100</v>
      </c>
    </row>
    <row r="41" spans="1:7" ht="15">
      <c r="A41" s="17"/>
      <c r="B41" s="36" t="s">
        <v>176</v>
      </c>
      <c r="C41" s="55"/>
      <c r="D41" s="114">
        <f>SUM(D31:D40)</f>
        <v>4400</v>
      </c>
      <c r="E41" s="69">
        <f>SUM(E32:E40)</f>
        <v>83</v>
      </c>
      <c r="F41" s="69">
        <f>SUM(F31:F40)</f>
        <v>4350</v>
      </c>
      <c r="G41" s="4"/>
    </row>
    <row r="42" spans="1:2" ht="12.75" thickBot="1">
      <c r="A42" s="17"/>
      <c r="B42" s="1"/>
    </row>
    <row r="43" spans="1:7" ht="12.75" thickBot="1">
      <c r="A43" s="21">
        <v>4</v>
      </c>
      <c r="B43" s="35" t="s">
        <v>159</v>
      </c>
      <c r="C43" s="10"/>
      <c r="D43" s="83"/>
      <c r="E43" s="83"/>
      <c r="F43" s="83"/>
      <c r="G43" s="57"/>
    </row>
    <row r="44" spans="1:7" ht="12">
      <c r="A44" s="47">
        <v>4701</v>
      </c>
      <c r="B44" s="48" t="s">
        <v>207</v>
      </c>
      <c r="D44" s="66">
        <v>0</v>
      </c>
      <c r="E44" s="85"/>
      <c r="F44" s="85">
        <v>500</v>
      </c>
      <c r="G44" s="49" t="s">
        <v>19</v>
      </c>
    </row>
    <row r="45" spans="1:7" ht="12">
      <c r="A45" s="31">
        <v>4702</v>
      </c>
      <c r="B45" s="32" t="s">
        <v>208</v>
      </c>
      <c r="D45" s="67">
        <v>800</v>
      </c>
      <c r="E45" s="80">
        <v>245</v>
      </c>
      <c r="F45" s="80">
        <v>250</v>
      </c>
      <c r="G45" s="14"/>
    </row>
    <row r="46" spans="1:7" ht="12">
      <c r="A46" s="31">
        <v>4703</v>
      </c>
      <c r="B46" s="32" t="s">
        <v>209</v>
      </c>
      <c r="D46" s="67">
        <v>0</v>
      </c>
      <c r="E46" s="80"/>
      <c r="F46" s="80">
        <v>0</v>
      </c>
      <c r="G46" s="4"/>
    </row>
    <row r="47" spans="1:7" ht="12">
      <c r="A47" s="31">
        <v>4704</v>
      </c>
      <c r="B47" s="32" t="s">
        <v>210</v>
      </c>
      <c r="D47" s="67">
        <v>0</v>
      </c>
      <c r="E47" s="80"/>
      <c r="F47" s="80">
        <v>0</v>
      </c>
      <c r="G47" s="4"/>
    </row>
    <row r="48" spans="1:7" ht="12">
      <c r="A48" s="31">
        <v>4705</v>
      </c>
      <c r="B48" s="33" t="s">
        <v>211</v>
      </c>
      <c r="D48" s="67">
        <v>0</v>
      </c>
      <c r="E48" s="80"/>
      <c r="F48" s="80">
        <v>0</v>
      </c>
      <c r="G48" s="4"/>
    </row>
    <row r="49" spans="1:7" ht="12.75" thickBot="1">
      <c r="A49" s="59">
        <v>4706</v>
      </c>
      <c r="B49" s="52" t="s">
        <v>212</v>
      </c>
      <c r="D49" s="68">
        <v>0</v>
      </c>
      <c r="E49" s="81"/>
      <c r="F49" s="81">
        <v>0</v>
      </c>
      <c r="G49" s="53"/>
    </row>
    <row r="50" spans="1:7" s="5" customFormat="1" ht="30.75" thickBot="1">
      <c r="A50" s="26" t="s">
        <v>48</v>
      </c>
      <c r="B50" s="37" t="s">
        <v>49</v>
      </c>
      <c r="C50" s="28"/>
      <c r="D50" s="76" t="s">
        <v>60</v>
      </c>
      <c r="E50" s="212" t="s">
        <v>6</v>
      </c>
      <c r="F50" s="212" t="s">
        <v>57</v>
      </c>
      <c r="G50" s="27" t="s">
        <v>44</v>
      </c>
    </row>
    <row r="51" spans="1:7" ht="12.75" thickBot="1">
      <c r="A51" s="21">
        <v>4</v>
      </c>
      <c r="B51" s="35" t="s">
        <v>159</v>
      </c>
      <c r="C51" s="10"/>
      <c r="D51" s="83"/>
      <c r="E51" s="83"/>
      <c r="F51" s="83"/>
      <c r="G51" s="57"/>
    </row>
    <row r="52" spans="1:7" ht="12">
      <c r="A52" s="47">
        <v>4707</v>
      </c>
      <c r="B52" s="48" t="s">
        <v>213</v>
      </c>
      <c r="D52" s="85">
        <v>0</v>
      </c>
      <c r="E52" s="85"/>
      <c r="F52" s="85">
        <v>0</v>
      </c>
      <c r="G52" s="49"/>
    </row>
    <row r="53" spans="1:7" ht="12">
      <c r="A53" s="31">
        <v>4708</v>
      </c>
      <c r="B53" s="32" t="s">
        <v>214</v>
      </c>
      <c r="D53" s="67">
        <v>0</v>
      </c>
      <c r="E53" s="80"/>
      <c r="F53" s="80">
        <v>0</v>
      </c>
      <c r="G53" s="45" t="s">
        <v>115</v>
      </c>
    </row>
    <row r="54" spans="1:7" ht="12">
      <c r="A54" s="31">
        <v>4709</v>
      </c>
      <c r="B54" s="32" t="s">
        <v>215</v>
      </c>
      <c r="D54" s="67">
        <v>0</v>
      </c>
      <c r="E54" s="80">
        <v>576</v>
      </c>
      <c r="F54" s="80">
        <v>500</v>
      </c>
      <c r="G54" s="4"/>
    </row>
    <row r="55" spans="1:7" ht="12">
      <c r="A55" s="31">
        <v>4710</v>
      </c>
      <c r="B55" s="32" t="s">
        <v>216</v>
      </c>
      <c r="D55" s="67">
        <v>200</v>
      </c>
      <c r="E55" s="80"/>
      <c r="F55" s="80">
        <v>200</v>
      </c>
      <c r="G55" s="14"/>
    </row>
    <row r="56" spans="1:7" ht="12">
      <c r="A56" s="31">
        <v>4711</v>
      </c>
      <c r="B56" s="32" t="s">
        <v>217</v>
      </c>
      <c r="D56" s="67">
        <v>250</v>
      </c>
      <c r="E56" s="80"/>
      <c r="F56" s="80">
        <v>250</v>
      </c>
      <c r="G56" s="14"/>
    </row>
    <row r="57" spans="1:7" ht="12">
      <c r="A57" s="31">
        <v>4712</v>
      </c>
      <c r="B57" s="32" t="s">
        <v>218</v>
      </c>
      <c r="D57" s="67">
        <v>500</v>
      </c>
      <c r="E57" s="80"/>
      <c r="F57" s="80">
        <v>250</v>
      </c>
      <c r="G57" s="4"/>
    </row>
    <row r="58" spans="1:7" ht="12">
      <c r="A58" s="31">
        <v>4713</v>
      </c>
      <c r="B58" s="32" t="s">
        <v>219</v>
      </c>
      <c r="D58" s="67">
        <v>0</v>
      </c>
      <c r="E58" s="80">
        <v>27</v>
      </c>
      <c r="F58" s="80">
        <v>500</v>
      </c>
      <c r="G58" s="4"/>
    </row>
    <row r="59" spans="1:7" ht="12">
      <c r="A59" s="31">
        <v>4714</v>
      </c>
      <c r="B59" s="34" t="s">
        <v>59</v>
      </c>
      <c r="D59" s="67">
        <v>0</v>
      </c>
      <c r="E59" s="80"/>
      <c r="F59" s="80">
        <v>0</v>
      </c>
      <c r="G59" s="4"/>
    </row>
    <row r="60" spans="1:7" ht="12">
      <c r="A60" s="31">
        <v>4715</v>
      </c>
      <c r="B60" s="33" t="s">
        <v>220</v>
      </c>
      <c r="D60" s="67">
        <v>0</v>
      </c>
      <c r="E60" s="80"/>
      <c r="F60" s="80">
        <v>0</v>
      </c>
      <c r="G60" s="4"/>
    </row>
    <row r="61" spans="1:7" ht="12">
      <c r="A61" s="31">
        <v>4716</v>
      </c>
      <c r="B61" s="33" t="s">
        <v>221</v>
      </c>
      <c r="D61" s="67">
        <v>0</v>
      </c>
      <c r="E61" s="80"/>
      <c r="F61" s="80">
        <v>0</v>
      </c>
      <c r="G61" s="4"/>
    </row>
    <row r="62" spans="1:7" ht="12">
      <c r="A62" s="31">
        <v>4719</v>
      </c>
      <c r="B62" s="33" t="s">
        <v>222</v>
      </c>
      <c r="D62" s="67">
        <v>0</v>
      </c>
      <c r="E62" s="80"/>
      <c r="F62" s="80">
        <v>0</v>
      </c>
      <c r="G62" s="4"/>
    </row>
    <row r="63" spans="1:7" ht="12">
      <c r="A63" s="31">
        <v>4720</v>
      </c>
      <c r="B63" s="32" t="s">
        <v>223</v>
      </c>
      <c r="D63" s="67">
        <v>300</v>
      </c>
      <c r="E63" s="80">
        <v>35</v>
      </c>
      <c r="F63" s="80">
        <v>150</v>
      </c>
      <c r="G63" s="4"/>
    </row>
    <row r="64" spans="1:7" ht="12">
      <c r="A64" s="31">
        <v>4721</v>
      </c>
      <c r="B64" s="32" t="s">
        <v>224</v>
      </c>
      <c r="D64" s="67">
        <v>0</v>
      </c>
      <c r="E64" s="80"/>
      <c r="F64" s="80">
        <v>0</v>
      </c>
      <c r="G64" s="4"/>
    </row>
    <row r="65" spans="1:7" ht="12">
      <c r="A65" s="31">
        <v>4722</v>
      </c>
      <c r="B65" s="32" t="s">
        <v>225</v>
      </c>
      <c r="D65" s="67">
        <v>0</v>
      </c>
      <c r="E65" s="80"/>
      <c r="F65" s="80">
        <v>0</v>
      </c>
      <c r="G65" s="4"/>
    </row>
    <row r="66" spans="1:7" ht="12">
      <c r="A66" s="31">
        <v>4723</v>
      </c>
      <c r="B66" s="32" t="s">
        <v>226</v>
      </c>
      <c r="D66" s="67">
        <v>1000</v>
      </c>
      <c r="E66" s="80">
        <v>36</v>
      </c>
      <c r="F66" s="80">
        <v>750</v>
      </c>
      <c r="G66" s="4"/>
    </row>
    <row r="67" spans="1:7" ht="12">
      <c r="A67" s="31">
        <v>4724</v>
      </c>
      <c r="B67" s="32" t="s">
        <v>227</v>
      </c>
      <c r="D67" s="67">
        <v>200</v>
      </c>
      <c r="E67" s="80">
        <v>260</v>
      </c>
      <c r="F67" s="80">
        <v>0</v>
      </c>
      <c r="G67" s="45" t="s">
        <v>14</v>
      </c>
    </row>
    <row r="68" spans="1:7" ht="36">
      <c r="A68" s="31">
        <v>4725</v>
      </c>
      <c r="B68" s="32" t="s">
        <v>228</v>
      </c>
      <c r="D68" s="67">
        <v>500</v>
      </c>
      <c r="E68" s="80">
        <v>311</v>
      </c>
      <c r="F68" s="80">
        <v>250</v>
      </c>
      <c r="G68" s="178" t="s">
        <v>13</v>
      </c>
    </row>
    <row r="69" spans="1:7" ht="12">
      <c r="A69" s="31">
        <v>4726</v>
      </c>
      <c r="B69" s="32" t="s">
        <v>229</v>
      </c>
      <c r="D69" s="67">
        <v>300</v>
      </c>
      <c r="E69" s="80"/>
      <c r="F69" s="80">
        <v>250</v>
      </c>
      <c r="G69" s="45"/>
    </row>
    <row r="70" spans="1:7" ht="15">
      <c r="A70" s="31">
        <v>4727</v>
      </c>
      <c r="B70" s="32" t="s">
        <v>230</v>
      </c>
      <c r="D70" s="86">
        <v>-500</v>
      </c>
      <c r="E70" s="86"/>
      <c r="F70" s="80">
        <v>500</v>
      </c>
      <c r="G70" s="14"/>
    </row>
    <row r="71" spans="1:7" ht="12">
      <c r="A71" s="31">
        <v>4728</v>
      </c>
      <c r="B71" s="32" t="s">
        <v>231</v>
      </c>
      <c r="D71" s="67">
        <v>0</v>
      </c>
      <c r="E71" s="80"/>
      <c r="F71" s="80">
        <v>0</v>
      </c>
      <c r="G71" s="4"/>
    </row>
    <row r="72" spans="1:7" ht="12">
      <c r="A72" s="31">
        <v>4729</v>
      </c>
      <c r="B72" s="32" t="s">
        <v>232</v>
      </c>
      <c r="D72" s="67">
        <v>200</v>
      </c>
      <c r="E72" s="80"/>
      <c r="F72" s="80">
        <v>200</v>
      </c>
      <c r="G72" s="4"/>
    </row>
    <row r="73" spans="1:7" ht="12">
      <c r="A73" s="31">
        <v>4730</v>
      </c>
      <c r="B73" s="32" t="s">
        <v>233</v>
      </c>
      <c r="D73" s="67">
        <v>400</v>
      </c>
      <c r="E73" s="80">
        <v>145</v>
      </c>
      <c r="F73" s="80">
        <v>400</v>
      </c>
      <c r="G73" s="14"/>
    </row>
    <row r="74" spans="1:7" ht="15">
      <c r="A74" s="31">
        <v>4750</v>
      </c>
      <c r="B74" s="32" t="s">
        <v>234</v>
      </c>
      <c r="D74" s="86">
        <v>-500</v>
      </c>
      <c r="E74" s="86">
        <v>101</v>
      </c>
      <c r="F74" s="80">
        <v>500</v>
      </c>
      <c r="G74" s="45"/>
    </row>
    <row r="75" spans="1:7" ht="12">
      <c r="A75" s="31"/>
      <c r="B75" s="32" t="s">
        <v>47</v>
      </c>
      <c r="D75" s="67">
        <v>250</v>
      </c>
      <c r="E75" s="80"/>
      <c r="F75" s="80">
        <v>250</v>
      </c>
      <c r="G75" s="14"/>
    </row>
    <row r="76" spans="1:7" ht="12">
      <c r="A76" s="31"/>
      <c r="B76" s="52" t="s">
        <v>168</v>
      </c>
      <c r="D76" s="68">
        <v>100</v>
      </c>
      <c r="E76" s="81"/>
      <c r="F76" s="81">
        <v>100</v>
      </c>
      <c r="G76" s="53"/>
    </row>
    <row r="77" spans="1:7" ht="15">
      <c r="A77" s="17"/>
      <c r="B77" s="36" t="s">
        <v>175</v>
      </c>
      <c r="C77" s="55"/>
      <c r="D77" s="114">
        <f>SUM(D44:D76)</f>
        <v>4000</v>
      </c>
      <c r="E77" s="114">
        <f>SUM(E44:E76)</f>
        <v>1736</v>
      </c>
      <c r="F77" s="114">
        <f>SUM(F44:F76)</f>
        <v>5800</v>
      </c>
      <c r="G77" s="4"/>
    </row>
    <row r="78" spans="1:2" ht="12.75" thickBot="1">
      <c r="A78" s="17"/>
      <c r="B78" s="1"/>
    </row>
    <row r="79" spans="1:7" ht="12.75" thickBot="1">
      <c r="A79" s="21">
        <v>4</v>
      </c>
      <c r="B79" s="35" t="s">
        <v>160</v>
      </c>
      <c r="C79" s="10"/>
      <c r="D79" s="83"/>
      <c r="E79" s="83"/>
      <c r="F79" s="83"/>
      <c r="G79" s="57"/>
    </row>
    <row r="80" spans="1:7" ht="12">
      <c r="A80" s="47">
        <v>4801</v>
      </c>
      <c r="B80" s="48" t="s">
        <v>235</v>
      </c>
      <c r="D80" s="66">
        <v>0</v>
      </c>
      <c r="E80" s="85"/>
      <c r="F80" s="85">
        <v>0</v>
      </c>
      <c r="G80" s="49"/>
    </row>
    <row r="81" spans="1:7" ht="12">
      <c r="A81" s="31">
        <v>4802</v>
      </c>
      <c r="B81" s="32" t="s">
        <v>236</v>
      </c>
      <c r="D81" s="67">
        <v>0</v>
      </c>
      <c r="E81" s="80"/>
      <c r="F81" s="80">
        <v>0</v>
      </c>
      <c r="G81" s="4"/>
    </row>
    <row r="82" spans="1:7" ht="12">
      <c r="A82" s="31">
        <v>4803</v>
      </c>
      <c r="B82" s="32" t="s">
        <v>237</v>
      </c>
      <c r="D82" s="67">
        <v>0</v>
      </c>
      <c r="E82" s="80"/>
      <c r="F82" s="80">
        <v>0</v>
      </c>
      <c r="G82" s="4"/>
    </row>
    <row r="83" spans="1:7" ht="12">
      <c r="A83" s="31">
        <v>4804</v>
      </c>
      <c r="B83" s="32" t="s">
        <v>238</v>
      </c>
      <c r="D83" s="67">
        <v>0</v>
      </c>
      <c r="E83" s="80"/>
      <c r="F83" s="80">
        <v>0</v>
      </c>
      <c r="G83" s="4"/>
    </row>
    <row r="84" spans="1:7" ht="12">
      <c r="A84" s="31">
        <v>4805</v>
      </c>
      <c r="B84" s="32" t="s">
        <v>239</v>
      </c>
      <c r="D84" s="67">
        <v>0</v>
      </c>
      <c r="E84" s="80"/>
      <c r="F84" s="80">
        <v>0</v>
      </c>
      <c r="G84" s="4"/>
    </row>
    <row r="85" spans="1:7" ht="12">
      <c r="A85" s="31">
        <v>4806</v>
      </c>
      <c r="B85" s="32" t="s">
        <v>240</v>
      </c>
      <c r="D85" s="67">
        <v>0</v>
      </c>
      <c r="E85" s="80"/>
      <c r="F85" s="80">
        <v>0</v>
      </c>
      <c r="G85" s="4"/>
    </row>
    <row r="86" spans="1:7" ht="12">
      <c r="A86" s="31">
        <v>4810</v>
      </c>
      <c r="B86" s="34" t="s">
        <v>241</v>
      </c>
      <c r="D86" s="67">
        <v>0</v>
      </c>
      <c r="E86" s="80"/>
      <c r="F86" s="80">
        <v>0</v>
      </c>
      <c r="G86" s="4"/>
    </row>
    <row r="87" spans="1:7" ht="15">
      <c r="A87" s="31">
        <v>4820</v>
      </c>
      <c r="B87" s="34" t="s">
        <v>242</v>
      </c>
      <c r="D87" s="82">
        <v>250</v>
      </c>
      <c r="E87" s="86"/>
      <c r="F87" s="80">
        <v>0</v>
      </c>
      <c r="G87" s="14"/>
    </row>
    <row r="88" spans="1:7" ht="12">
      <c r="A88" s="31">
        <v>4899</v>
      </c>
      <c r="B88" s="52" t="s">
        <v>243</v>
      </c>
      <c r="D88" s="68">
        <v>0</v>
      </c>
      <c r="E88" s="81"/>
      <c r="F88" s="81">
        <v>250</v>
      </c>
      <c r="G88" s="58" t="s">
        <v>55</v>
      </c>
    </row>
    <row r="89" spans="1:7" ht="15">
      <c r="A89" s="17"/>
      <c r="B89" s="36" t="s">
        <v>174</v>
      </c>
      <c r="C89" s="55"/>
      <c r="D89" s="114">
        <f>SUM(D80:D88)</f>
        <v>250</v>
      </c>
      <c r="E89" s="114"/>
      <c r="F89" s="114">
        <f>SUM(F80:F88)</f>
        <v>250</v>
      </c>
      <c r="G89" s="4"/>
    </row>
    <row r="90" spans="1:2" ht="12.75" thickBot="1">
      <c r="A90" s="17"/>
      <c r="B90" s="1"/>
    </row>
    <row r="91" spans="1:7" ht="12.75" thickBot="1">
      <c r="A91" s="21">
        <v>4</v>
      </c>
      <c r="B91" s="35" t="s">
        <v>161</v>
      </c>
      <c r="C91" s="10"/>
      <c r="D91" s="83"/>
      <c r="E91" s="83"/>
      <c r="F91" s="83"/>
      <c r="G91" s="57"/>
    </row>
    <row r="92" spans="1:7" ht="12">
      <c r="A92" s="47">
        <v>4901</v>
      </c>
      <c r="B92" s="48" t="s">
        <v>244</v>
      </c>
      <c r="D92" s="66">
        <v>2700</v>
      </c>
      <c r="E92" s="85"/>
      <c r="F92" s="85">
        <v>0</v>
      </c>
      <c r="G92" s="50" t="s">
        <v>21</v>
      </c>
    </row>
    <row r="93" spans="1:7" ht="12">
      <c r="A93" s="31">
        <v>4910</v>
      </c>
      <c r="B93" s="33" t="s">
        <v>245</v>
      </c>
      <c r="D93" s="67">
        <v>0</v>
      </c>
      <c r="E93" s="80"/>
      <c r="F93" s="80">
        <v>0</v>
      </c>
      <c r="G93" s="4"/>
    </row>
    <row r="94" spans="1:7" ht="12">
      <c r="A94" s="31">
        <v>4919</v>
      </c>
      <c r="B94" s="32" t="s">
        <v>246</v>
      </c>
      <c r="D94" s="67">
        <v>0</v>
      </c>
      <c r="E94" s="80"/>
      <c r="F94" s="80">
        <v>0</v>
      </c>
      <c r="G94" s="4"/>
    </row>
    <row r="95" spans="1:7" ht="12">
      <c r="A95" s="31">
        <v>4921</v>
      </c>
      <c r="B95" s="32" t="s">
        <v>247</v>
      </c>
      <c r="D95" s="67">
        <v>2000</v>
      </c>
      <c r="E95" s="80">
        <v>401</v>
      </c>
      <c r="F95" s="80">
        <v>2500</v>
      </c>
      <c r="G95" s="45"/>
    </row>
    <row r="96" spans="1:7" ht="12">
      <c r="A96" s="31">
        <v>4922</v>
      </c>
      <c r="B96" s="32" t="s">
        <v>248</v>
      </c>
      <c r="D96" s="67">
        <v>0</v>
      </c>
      <c r="E96" s="80"/>
      <c r="F96" s="80">
        <v>2500</v>
      </c>
      <c r="G96" s="4"/>
    </row>
    <row r="97" spans="1:7" ht="12">
      <c r="A97" s="31">
        <v>4923</v>
      </c>
      <c r="B97" s="32" t="s">
        <v>249</v>
      </c>
      <c r="D97" s="67">
        <v>200</v>
      </c>
      <c r="E97" s="80"/>
      <c r="F97" s="80">
        <v>100</v>
      </c>
      <c r="G97" s="4"/>
    </row>
    <row r="98" spans="1:7" ht="12">
      <c r="A98" s="31">
        <v>4924</v>
      </c>
      <c r="B98" s="32" t="s">
        <v>167</v>
      </c>
      <c r="D98" s="67">
        <v>250</v>
      </c>
      <c r="E98" s="80">
        <v>189</v>
      </c>
      <c r="F98" s="80">
        <v>0</v>
      </c>
      <c r="G98" s="4"/>
    </row>
    <row r="99" spans="1:7" ht="12.75" thickBot="1">
      <c r="A99" s="59">
        <v>4930</v>
      </c>
      <c r="B99" s="52" t="s">
        <v>250</v>
      </c>
      <c r="D99" s="81"/>
      <c r="E99" s="81"/>
      <c r="F99" s="81"/>
      <c r="G99" s="53"/>
    </row>
    <row r="100" spans="1:7" s="5" customFormat="1" ht="30.75" thickBot="1">
      <c r="A100" s="99" t="s">
        <v>48</v>
      </c>
      <c r="B100" s="100" t="s">
        <v>49</v>
      </c>
      <c r="C100" s="101"/>
      <c r="D100" s="102" t="s">
        <v>60</v>
      </c>
      <c r="E100" s="214"/>
      <c r="F100" s="232"/>
      <c r="G100" s="103" t="s">
        <v>44</v>
      </c>
    </row>
    <row r="101" spans="1:7" ht="12">
      <c r="A101" s="104">
        <v>4</v>
      </c>
      <c r="B101" s="105" t="s">
        <v>161</v>
      </c>
      <c r="C101" s="106"/>
      <c r="D101" s="95"/>
      <c r="E101" s="95"/>
      <c r="F101" s="95"/>
      <c r="G101" s="96"/>
    </row>
    <row r="102" spans="1:7" ht="12.75" thickBot="1">
      <c r="A102" s="107"/>
      <c r="B102" s="108" t="s">
        <v>162</v>
      </c>
      <c r="C102" s="109"/>
      <c r="D102" s="97"/>
      <c r="E102" s="97"/>
      <c r="F102" s="97"/>
      <c r="G102" s="98"/>
    </row>
    <row r="103" spans="1:7" ht="24.75">
      <c r="A103" s="47">
        <v>4950</v>
      </c>
      <c r="B103" s="62" t="s">
        <v>25</v>
      </c>
      <c r="D103" s="87">
        <v>26000</v>
      </c>
      <c r="E103" s="87">
        <v>5442</v>
      </c>
      <c r="F103" s="87">
        <v>16250</v>
      </c>
      <c r="G103" s="234" t="s">
        <v>24</v>
      </c>
    </row>
    <row r="104" spans="1:7" ht="12">
      <c r="A104" s="31">
        <v>4955</v>
      </c>
      <c r="B104" s="112" t="s">
        <v>65</v>
      </c>
      <c r="D104" s="81"/>
      <c r="E104" s="81">
        <v>698</v>
      </c>
      <c r="F104" s="81"/>
      <c r="G104" s="49" t="s">
        <v>20</v>
      </c>
    </row>
    <row r="105" spans="1:7" ht="12">
      <c r="A105" s="31">
        <v>4957</v>
      </c>
      <c r="B105" s="112" t="s">
        <v>7</v>
      </c>
      <c r="D105" s="81"/>
      <c r="E105" s="81">
        <v>120</v>
      </c>
      <c r="F105" s="81"/>
      <c r="G105" s="49" t="s">
        <v>20</v>
      </c>
    </row>
    <row r="106" spans="1:7" ht="12">
      <c r="A106" s="31">
        <v>4958</v>
      </c>
      <c r="B106" s="112" t="s">
        <v>8</v>
      </c>
      <c r="D106" s="81"/>
      <c r="E106" s="81">
        <v>60</v>
      </c>
      <c r="F106" s="81"/>
      <c r="G106" s="49" t="s">
        <v>20</v>
      </c>
    </row>
    <row r="107" spans="1:7" ht="12">
      <c r="A107" s="31">
        <v>4960</v>
      </c>
      <c r="B107" s="112" t="s">
        <v>93</v>
      </c>
      <c r="C107" s="4"/>
      <c r="D107" s="67"/>
      <c r="E107" s="67">
        <v>54</v>
      </c>
      <c r="F107" s="67"/>
      <c r="G107" s="49" t="s">
        <v>20</v>
      </c>
    </row>
    <row r="108" spans="1:7" ht="15">
      <c r="A108" s="31"/>
      <c r="B108" s="182" t="s">
        <v>173</v>
      </c>
      <c r="C108" s="29"/>
      <c r="D108" s="87">
        <f>SUM(D92:D107)</f>
        <v>31150</v>
      </c>
      <c r="E108" s="87">
        <f>SUM(E92:E107)</f>
        <v>6964</v>
      </c>
      <c r="F108" s="87">
        <f>SUM(F92:F107)</f>
        <v>21350</v>
      </c>
      <c r="G108" s="49"/>
    </row>
    <row r="109" spans="1:2" ht="12.75" thickBot="1">
      <c r="A109" s="17"/>
      <c r="B109" s="1"/>
    </row>
    <row r="110" spans="1:7" ht="12.75" thickBot="1">
      <c r="A110" s="21">
        <v>5</v>
      </c>
      <c r="B110" s="35" t="s">
        <v>163</v>
      </c>
      <c r="C110" s="10"/>
      <c r="D110" s="83"/>
      <c r="E110" s="83"/>
      <c r="F110" s="83"/>
      <c r="G110" s="57"/>
    </row>
    <row r="111" spans="1:7" ht="12">
      <c r="A111" s="47">
        <v>5000</v>
      </c>
      <c r="B111" s="48" t="s">
        <v>251</v>
      </c>
      <c r="D111" s="66">
        <v>6300</v>
      </c>
      <c r="E111" s="85"/>
      <c r="F111" s="85">
        <v>500</v>
      </c>
      <c r="G111" s="61" t="s">
        <v>28</v>
      </c>
    </row>
    <row r="112" spans="1:7" ht="12">
      <c r="A112" s="31">
        <v>5001</v>
      </c>
      <c r="B112" s="32" t="s">
        <v>252</v>
      </c>
      <c r="D112" s="67">
        <v>2600</v>
      </c>
      <c r="E112" s="80"/>
      <c r="F112" s="80">
        <v>500</v>
      </c>
      <c r="G112" s="45" t="s">
        <v>100</v>
      </c>
    </row>
    <row r="113" spans="1:7" ht="12">
      <c r="A113" s="31">
        <v>5002</v>
      </c>
      <c r="B113" s="32" t="s">
        <v>253</v>
      </c>
      <c r="D113" s="67">
        <v>0</v>
      </c>
      <c r="E113" s="80"/>
      <c r="F113" s="80">
        <v>250</v>
      </c>
      <c r="G113" s="45" t="s">
        <v>37</v>
      </c>
    </row>
    <row r="114" spans="1:7" ht="15">
      <c r="A114" s="31">
        <v>5003</v>
      </c>
      <c r="B114" s="32" t="s">
        <v>46</v>
      </c>
      <c r="D114" s="86">
        <v>-250</v>
      </c>
      <c r="E114" s="86"/>
      <c r="F114" s="80">
        <v>1500</v>
      </c>
      <c r="G114" s="178" t="s">
        <v>22</v>
      </c>
    </row>
    <row r="115" spans="1:7" ht="12">
      <c r="A115" s="31">
        <v>5004</v>
      </c>
      <c r="B115" s="32" t="s">
        <v>254</v>
      </c>
      <c r="D115" s="67">
        <v>750</v>
      </c>
      <c r="E115" s="80"/>
      <c r="F115" s="80">
        <v>250</v>
      </c>
      <c r="G115" s="4"/>
    </row>
    <row r="116" spans="1:7" ht="12">
      <c r="A116" s="31">
        <v>5011</v>
      </c>
      <c r="B116" s="32" t="s">
        <v>118</v>
      </c>
      <c r="D116" s="67">
        <v>0</v>
      </c>
      <c r="E116" s="80"/>
      <c r="F116" s="80">
        <v>2000</v>
      </c>
      <c r="G116" s="61" t="s">
        <v>28</v>
      </c>
    </row>
    <row r="117" spans="1:7" s="177" customFormat="1" ht="12">
      <c r="A117" s="176">
        <v>5012</v>
      </c>
      <c r="B117" s="34" t="s">
        <v>119</v>
      </c>
      <c r="D117" s="94">
        <v>0</v>
      </c>
      <c r="E117" s="215">
        <v>720</v>
      </c>
      <c r="F117" s="215">
        <v>2000</v>
      </c>
      <c r="G117" s="61" t="s">
        <v>28</v>
      </c>
    </row>
    <row r="118" spans="1:7" ht="12">
      <c r="A118" s="31">
        <v>5013</v>
      </c>
      <c r="B118" s="32" t="s">
        <v>120</v>
      </c>
      <c r="D118" s="67">
        <v>600</v>
      </c>
      <c r="E118" s="80"/>
      <c r="F118" s="80">
        <v>500</v>
      </c>
      <c r="G118" s="61" t="s">
        <v>28</v>
      </c>
    </row>
    <row r="119" spans="1:7" ht="12">
      <c r="A119" s="31">
        <v>5021</v>
      </c>
      <c r="B119" s="32" t="s">
        <v>121</v>
      </c>
      <c r="D119" s="67">
        <v>0</v>
      </c>
      <c r="E119" s="80">
        <v>513</v>
      </c>
      <c r="F119" s="80">
        <v>2000</v>
      </c>
      <c r="G119" s="61" t="s">
        <v>28</v>
      </c>
    </row>
    <row r="120" spans="1:7" ht="12">
      <c r="A120" s="31">
        <v>5022</v>
      </c>
      <c r="B120" s="32" t="s">
        <v>122</v>
      </c>
      <c r="D120" s="67">
        <v>0</v>
      </c>
      <c r="E120" s="80"/>
      <c r="F120" s="80">
        <v>2000</v>
      </c>
      <c r="G120" s="61" t="s">
        <v>28</v>
      </c>
    </row>
    <row r="121" spans="1:7" ht="12">
      <c r="A121" s="31">
        <v>5023</v>
      </c>
      <c r="B121" s="32" t="s">
        <v>123</v>
      </c>
      <c r="D121" s="67">
        <v>0</v>
      </c>
      <c r="E121" s="80"/>
      <c r="F121" s="80">
        <v>500</v>
      </c>
      <c r="G121" s="4"/>
    </row>
    <row r="122" spans="1:7" ht="12">
      <c r="A122" s="31">
        <v>5024</v>
      </c>
      <c r="B122" s="52" t="s">
        <v>124</v>
      </c>
      <c r="D122" s="68">
        <v>1750</v>
      </c>
      <c r="E122" s="81">
        <v>271</v>
      </c>
      <c r="F122" s="81">
        <v>1250</v>
      </c>
      <c r="G122" s="53"/>
    </row>
    <row r="123" spans="1:7" s="255" customFormat="1" ht="24">
      <c r="A123" s="253">
        <v>5055</v>
      </c>
      <c r="B123" s="254" t="s">
        <v>1</v>
      </c>
      <c r="D123" s="256">
        <v>0</v>
      </c>
      <c r="E123" s="257"/>
      <c r="F123" s="257">
        <v>1000</v>
      </c>
      <c r="G123" s="258" t="s">
        <v>3</v>
      </c>
    </row>
    <row r="124" spans="1:7" ht="15">
      <c r="A124" s="17"/>
      <c r="B124" s="36" t="s">
        <v>172</v>
      </c>
      <c r="C124" s="55"/>
      <c r="D124" s="114">
        <f>SUM(D111:D123)</f>
        <v>11750</v>
      </c>
      <c r="E124" s="69">
        <f>SUM(E111:E122)</f>
        <v>1504</v>
      </c>
      <c r="F124" s="69">
        <f>SUM(F111:F123)</f>
        <v>14250</v>
      </c>
      <c r="G124" s="4"/>
    </row>
    <row r="125" spans="1:2" ht="12.75" thickBot="1">
      <c r="A125" s="17"/>
      <c r="B125" s="1"/>
    </row>
    <row r="126" spans="1:7" ht="12.75" thickBot="1">
      <c r="A126" s="21">
        <v>7</v>
      </c>
      <c r="B126" s="35" t="s">
        <v>125</v>
      </c>
      <c r="C126" s="10"/>
      <c r="D126" s="83"/>
      <c r="E126" s="83"/>
      <c r="F126" s="83"/>
      <c r="G126" s="57"/>
    </row>
    <row r="127" spans="1:7" ht="12">
      <c r="A127" s="47">
        <v>7000</v>
      </c>
      <c r="B127" s="48" t="s">
        <v>126</v>
      </c>
      <c r="D127" s="85"/>
      <c r="E127" s="85"/>
      <c r="F127" s="85"/>
      <c r="G127" s="49"/>
    </row>
    <row r="128" spans="1:7" ht="12">
      <c r="A128" s="31">
        <v>7001</v>
      </c>
      <c r="B128" s="32" t="s">
        <v>127</v>
      </c>
      <c r="D128" s="80"/>
      <c r="E128" s="80"/>
      <c r="F128" s="80"/>
      <c r="G128" s="4"/>
    </row>
    <row r="129" spans="1:7" ht="15">
      <c r="A129" s="31"/>
      <c r="B129" s="52" t="s">
        <v>52</v>
      </c>
      <c r="D129" s="88">
        <v>-4000</v>
      </c>
      <c r="E129" s="88"/>
      <c r="F129" s="88">
        <v>-3100</v>
      </c>
      <c r="G129" s="53" t="s">
        <v>66</v>
      </c>
    </row>
    <row r="130" spans="1:7" ht="15">
      <c r="A130" s="17"/>
      <c r="B130" s="36" t="s">
        <v>171</v>
      </c>
      <c r="C130" s="55"/>
      <c r="D130" s="86">
        <f>SUM(D129)</f>
        <v>-4000</v>
      </c>
      <c r="E130" s="86"/>
      <c r="F130" s="86">
        <f>C130+F129</f>
        <v>-3100</v>
      </c>
      <c r="G130" s="4"/>
    </row>
    <row r="131" spans="1:7" ht="15">
      <c r="A131" s="17"/>
      <c r="B131" s="23"/>
      <c r="D131" s="89"/>
      <c r="E131" s="89"/>
      <c r="F131" s="89"/>
      <c r="G131" s="24"/>
    </row>
    <row r="132" spans="1:7" ht="18">
      <c r="A132" s="25" t="s">
        <v>51</v>
      </c>
      <c r="B132" s="23"/>
      <c r="D132" s="89"/>
      <c r="E132" s="89"/>
      <c r="F132" s="89"/>
      <c r="G132" s="24"/>
    </row>
    <row r="133" spans="1:2" ht="12.75" thickBot="1">
      <c r="A133" s="17"/>
      <c r="B133" s="1"/>
    </row>
    <row r="134" spans="1:7" ht="12.75" thickBot="1">
      <c r="A134" s="22">
        <v>8</v>
      </c>
      <c r="B134" s="35" t="s">
        <v>128</v>
      </c>
      <c r="C134" s="10"/>
      <c r="D134" s="83"/>
      <c r="E134" s="83"/>
      <c r="F134" s="83"/>
      <c r="G134" s="57"/>
    </row>
    <row r="135" spans="1:7" ht="15">
      <c r="A135" s="47">
        <v>8000</v>
      </c>
      <c r="B135" s="62" t="s">
        <v>129</v>
      </c>
      <c r="D135" s="87">
        <v>26000</v>
      </c>
      <c r="E135" s="87">
        <v>15755</v>
      </c>
      <c r="F135" s="85">
        <v>24000</v>
      </c>
      <c r="G135" s="49"/>
    </row>
    <row r="136" spans="1:7" ht="12">
      <c r="A136" s="31">
        <v>8010</v>
      </c>
      <c r="B136" s="32" t="s">
        <v>130</v>
      </c>
      <c r="D136" s="67">
        <v>2500</v>
      </c>
      <c r="E136" s="80"/>
      <c r="F136" s="80">
        <v>2000</v>
      </c>
      <c r="G136" s="4"/>
    </row>
    <row r="137" spans="1:7" ht="12">
      <c r="A137" s="31">
        <v>8020</v>
      </c>
      <c r="B137" s="32" t="s">
        <v>131</v>
      </c>
      <c r="D137" s="67">
        <v>0</v>
      </c>
      <c r="E137" s="80">
        <v>-17</v>
      </c>
      <c r="F137" s="80">
        <v>0</v>
      </c>
      <c r="G137" s="4"/>
    </row>
    <row r="138" spans="1:7" ht="12">
      <c r="A138" s="31">
        <v>8050</v>
      </c>
      <c r="B138" s="32" t="s">
        <v>132</v>
      </c>
      <c r="D138" s="67">
        <v>0</v>
      </c>
      <c r="E138" s="80"/>
      <c r="F138" s="80">
        <v>0</v>
      </c>
      <c r="G138" s="4"/>
    </row>
    <row r="139" spans="1:7" ht="12">
      <c r="A139" s="31">
        <v>8101</v>
      </c>
      <c r="B139" s="32" t="s">
        <v>133</v>
      </c>
      <c r="D139" s="67">
        <v>0</v>
      </c>
      <c r="E139" s="80"/>
      <c r="F139" s="80">
        <v>0</v>
      </c>
      <c r="G139" s="4"/>
    </row>
    <row r="140" spans="1:7" ht="12">
      <c r="A140" s="31">
        <v>8102</v>
      </c>
      <c r="B140" s="32" t="s">
        <v>134</v>
      </c>
      <c r="D140" s="67">
        <v>0</v>
      </c>
      <c r="E140" s="80"/>
      <c r="F140" s="80">
        <v>0</v>
      </c>
      <c r="G140" s="4"/>
    </row>
    <row r="141" spans="1:7" ht="12">
      <c r="A141" s="31">
        <v>8103</v>
      </c>
      <c r="B141" s="32" t="s">
        <v>135</v>
      </c>
      <c r="D141" s="67">
        <v>500</v>
      </c>
      <c r="E141" s="80"/>
      <c r="F141" s="80">
        <v>500</v>
      </c>
      <c r="G141" s="4"/>
    </row>
    <row r="142" spans="1:7" ht="12">
      <c r="A142" s="31">
        <v>8104</v>
      </c>
      <c r="B142" s="32" t="s">
        <v>136</v>
      </c>
      <c r="D142" s="67">
        <v>0</v>
      </c>
      <c r="E142" s="80"/>
      <c r="F142" s="80">
        <v>0</v>
      </c>
      <c r="G142" s="4"/>
    </row>
    <row r="143" spans="1:7" ht="12">
      <c r="A143" s="31">
        <v>8200</v>
      </c>
      <c r="B143" s="32" t="s">
        <v>137</v>
      </c>
      <c r="D143" s="67">
        <v>0</v>
      </c>
      <c r="E143" s="80"/>
      <c r="F143" s="80">
        <v>1500</v>
      </c>
      <c r="G143" s="4"/>
    </row>
    <row r="144" spans="1:7" ht="12">
      <c r="A144" s="31">
        <v>8201</v>
      </c>
      <c r="B144" s="32" t="s">
        <v>138</v>
      </c>
      <c r="D144" s="67">
        <v>0</v>
      </c>
      <c r="E144" s="80"/>
      <c r="F144" s="80">
        <v>0</v>
      </c>
      <c r="G144" s="4"/>
    </row>
    <row r="145" spans="1:7" ht="12">
      <c r="A145" s="31">
        <v>8250</v>
      </c>
      <c r="B145" s="32" t="s">
        <v>139</v>
      </c>
      <c r="D145" s="67">
        <v>0</v>
      </c>
      <c r="E145" s="80"/>
      <c r="F145" s="80">
        <v>0</v>
      </c>
      <c r="G145" s="4"/>
    </row>
    <row r="146" spans="1:7" ht="12">
      <c r="A146" s="31">
        <v>8301</v>
      </c>
      <c r="B146" s="32" t="s">
        <v>140</v>
      </c>
      <c r="D146" s="67">
        <v>2500</v>
      </c>
      <c r="E146" s="80"/>
      <c r="F146" s="80">
        <v>2500</v>
      </c>
      <c r="G146" s="45" t="s">
        <v>101</v>
      </c>
    </row>
    <row r="147" spans="1:7" ht="12">
      <c r="A147" s="31">
        <v>8302</v>
      </c>
      <c r="B147" s="32" t="s">
        <v>141</v>
      </c>
      <c r="D147" s="67">
        <v>1000</v>
      </c>
      <c r="E147" s="80"/>
      <c r="F147" s="80">
        <v>1000</v>
      </c>
      <c r="G147" s="45" t="s">
        <v>101</v>
      </c>
    </row>
    <row r="148" spans="1:7" ht="12">
      <c r="A148" s="31">
        <v>8303</v>
      </c>
      <c r="B148" s="32" t="s">
        <v>142</v>
      </c>
      <c r="D148" s="67">
        <v>1000</v>
      </c>
      <c r="E148" s="80"/>
      <c r="F148" s="80">
        <v>0</v>
      </c>
      <c r="G148" s="14" t="s">
        <v>23</v>
      </c>
    </row>
    <row r="149" spans="1:7" ht="12">
      <c r="A149" s="31">
        <v>8401</v>
      </c>
      <c r="B149" s="32" t="s">
        <v>143</v>
      </c>
      <c r="D149" s="67">
        <v>0</v>
      </c>
      <c r="E149" s="80"/>
      <c r="F149" s="80">
        <v>0</v>
      </c>
      <c r="G149" s="4"/>
    </row>
    <row r="150" spans="1:7" ht="12">
      <c r="A150" s="31">
        <v>8402</v>
      </c>
      <c r="B150" s="32" t="s">
        <v>144</v>
      </c>
      <c r="D150" s="67">
        <v>500</v>
      </c>
      <c r="E150" s="80"/>
      <c r="F150" s="80">
        <v>500</v>
      </c>
      <c r="G150" s="45" t="s">
        <v>101</v>
      </c>
    </row>
    <row r="151" spans="1:7" ht="12">
      <c r="A151" s="31">
        <v>8450</v>
      </c>
      <c r="B151" s="32" t="s">
        <v>145</v>
      </c>
      <c r="D151" s="67">
        <v>600</v>
      </c>
      <c r="E151" s="80"/>
      <c r="F151" s="80">
        <v>500</v>
      </c>
      <c r="G151" s="45" t="s">
        <v>101</v>
      </c>
    </row>
    <row r="152" spans="1:7" ht="12">
      <c r="A152" s="31">
        <v>8451</v>
      </c>
      <c r="B152" s="32" t="s">
        <v>146</v>
      </c>
      <c r="D152" s="67">
        <v>500</v>
      </c>
      <c r="E152" s="80"/>
      <c r="F152" s="80">
        <v>500</v>
      </c>
      <c r="G152" s="45" t="s">
        <v>101</v>
      </c>
    </row>
    <row r="153" spans="1:7" ht="12">
      <c r="A153" s="31">
        <v>8452</v>
      </c>
      <c r="B153" s="32" t="s">
        <v>147</v>
      </c>
      <c r="D153" s="67">
        <v>100</v>
      </c>
      <c r="E153" s="80"/>
      <c r="F153" s="80">
        <v>100</v>
      </c>
      <c r="G153" s="45" t="s">
        <v>101</v>
      </c>
    </row>
    <row r="154" spans="1:6" ht="12">
      <c r="A154" s="31">
        <v>8500</v>
      </c>
      <c r="B154" s="34" t="s">
        <v>148</v>
      </c>
      <c r="D154" s="67">
        <v>0</v>
      </c>
      <c r="E154" s="80"/>
      <c r="F154" s="80">
        <v>0</v>
      </c>
    </row>
    <row r="155" spans="1:7" ht="12">
      <c r="A155" s="31">
        <v>8799</v>
      </c>
      <c r="B155" s="32" t="s">
        <v>149</v>
      </c>
      <c r="D155" s="67">
        <v>0</v>
      </c>
      <c r="E155" s="80"/>
      <c r="F155" s="80">
        <v>0</v>
      </c>
      <c r="G155" s="178"/>
    </row>
    <row r="156" spans="1:7" ht="12.75" thickBot="1">
      <c r="A156" s="17"/>
      <c r="B156" s="1"/>
      <c r="D156" s="81"/>
      <c r="E156" s="81"/>
      <c r="F156" s="81"/>
      <c r="G156" s="53"/>
    </row>
    <row r="157" spans="1:7" s="5" customFormat="1" ht="30.75" thickBot="1">
      <c r="A157" s="26" t="s">
        <v>48</v>
      </c>
      <c r="B157" s="37" t="s">
        <v>49</v>
      </c>
      <c r="C157" s="28"/>
      <c r="D157" s="76" t="s">
        <v>60</v>
      </c>
      <c r="E157" s="212"/>
      <c r="F157" s="231"/>
      <c r="G157" s="27" t="s">
        <v>44</v>
      </c>
    </row>
    <row r="158" spans="1:7" ht="12.75" thickBot="1">
      <c r="A158" s="63">
        <v>8</v>
      </c>
      <c r="B158" s="60" t="s">
        <v>128</v>
      </c>
      <c r="C158" s="24"/>
      <c r="D158" s="71"/>
      <c r="E158" s="71"/>
      <c r="F158" s="71"/>
      <c r="G158" s="56"/>
    </row>
    <row r="159" spans="1:7" ht="15">
      <c r="A159" s="17"/>
      <c r="B159" s="36" t="s">
        <v>169</v>
      </c>
      <c r="C159" s="55"/>
      <c r="D159" s="114">
        <f>SUM(D134:D155)</f>
        <v>35200</v>
      </c>
      <c r="E159" s="114">
        <f>SUM(E135:E158)</f>
        <v>15738</v>
      </c>
      <c r="F159" s="114">
        <f>SUM(F134:F155)</f>
        <v>33100</v>
      </c>
      <c r="G159" s="4"/>
    </row>
    <row r="160" spans="1:2" ht="12.75" thickBot="1">
      <c r="A160" s="17"/>
      <c r="B160" s="1"/>
    </row>
    <row r="161" spans="1:7" ht="12.75" thickBot="1">
      <c r="A161" s="21">
        <v>9</v>
      </c>
      <c r="B161" s="35" t="s">
        <v>164</v>
      </c>
      <c r="C161" s="10"/>
      <c r="D161" s="83"/>
      <c r="E161" s="83"/>
      <c r="F161" s="83"/>
      <c r="G161" s="57"/>
    </row>
    <row r="162" spans="1:7" ht="12">
      <c r="A162" s="47">
        <v>9130</v>
      </c>
      <c r="B162" s="48" t="s">
        <v>150</v>
      </c>
      <c r="D162" s="66">
        <v>1250</v>
      </c>
      <c r="E162" s="85">
        <v>978</v>
      </c>
      <c r="F162" s="85">
        <v>1000</v>
      </c>
      <c r="G162" s="49"/>
    </row>
    <row r="163" spans="1:7" ht="12">
      <c r="A163" s="31">
        <v>9131</v>
      </c>
      <c r="B163" s="32" t="s">
        <v>151</v>
      </c>
      <c r="D163" s="67">
        <v>0</v>
      </c>
      <c r="E163" s="80">
        <v>466</v>
      </c>
      <c r="F163" s="80">
        <v>500</v>
      </c>
      <c r="G163" s="4"/>
    </row>
    <row r="164" spans="1:7" ht="12">
      <c r="A164" s="31">
        <v>9150</v>
      </c>
      <c r="B164" s="52" t="s">
        <v>152</v>
      </c>
      <c r="D164" s="68">
        <v>0</v>
      </c>
      <c r="E164" s="81">
        <v>-47</v>
      </c>
      <c r="F164" s="81">
        <v>0</v>
      </c>
      <c r="G164" s="53"/>
    </row>
    <row r="165" spans="1:7" ht="15">
      <c r="A165" s="17"/>
      <c r="B165" s="36" t="s">
        <v>170</v>
      </c>
      <c r="C165" s="55"/>
      <c r="D165" s="114">
        <f>SUM(D161:D164)</f>
        <v>1250</v>
      </c>
      <c r="E165" s="69">
        <f>SUM(E162:E164)</f>
        <v>1397</v>
      </c>
      <c r="F165" s="69">
        <f>SUM(F161:F164)</f>
        <v>1500</v>
      </c>
      <c r="G165" s="4"/>
    </row>
    <row r="167" spans="1:6" s="6" customFormat="1" ht="16.5">
      <c r="A167" s="18"/>
      <c r="D167" s="90"/>
      <c r="E167" s="90"/>
      <c r="F167" s="90"/>
    </row>
    <row r="168" spans="2:7" ht="16.5">
      <c r="B168" s="38" t="s">
        <v>155</v>
      </c>
      <c r="D168" s="72">
        <f>D17+D29+D41+D77+D89+D108+D124+D130</f>
        <v>51800</v>
      </c>
      <c r="E168" s="72">
        <f>E17+E29+E41+E77+E89+E108+E124+E130</f>
        <v>11820</v>
      </c>
      <c r="F168" s="72">
        <f>F17+F29+F41+F77+F89+F108+F124+F130</f>
        <v>49175</v>
      </c>
      <c r="G168" s="4"/>
    </row>
    <row r="170" spans="2:7" ht="16.5">
      <c r="B170" s="38" t="s">
        <v>154</v>
      </c>
      <c r="D170" s="72">
        <f>D159+D165</f>
        <v>36450</v>
      </c>
      <c r="E170" s="72">
        <f>E159+E165</f>
        <v>17135</v>
      </c>
      <c r="F170" s="72">
        <f>F159+F165</f>
        <v>34600</v>
      </c>
      <c r="G170" s="4"/>
    </row>
    <row r="172" spans="2:7" ht="21">
      <c r="B172" s="39" t="s">
        <v>62</v>
      </c>
      <c r="D172" s="73">
        <f>D170-D168</f>
        <v>-15350</v>
      </c>
      <c r="E172" s="73">
        <f>E170-E168</f>
        <v>5315</v>
      </c>
      <c r="F172" s="73">
        <f>F170-F168</f>
        <v>-14575</v>
      </c>
      <c r="G172" s="4"/>
    </row>
    <row r="175" spans="2:7" ht="12">
      <c r="B175" s="13" t="s">
        <v>179</v>
      </c>
      <c r="D175" s="67"/>
      <c r="E175" s="67"/>
      <c r="F175" s="67"/>
      <c r="G175" s="4"/>
    </row>
    <row r="176" spans="2:7" ht="12">
      <c r="B176" s="13" t="s">
        <v>180</v>
      </c>
      <c r="D176" s="67">
        <v>2500</v>
      </c>
      <c r="E176" s="67"/>
      <c r="F176" s="67">
        <v>7500</v>
      </c>
      <c r="G176" s="45" t="s">
        <v>2</v>
      </c>
    </row>
    <row r="177" spans="2:7" ht="12">
      <c r="B177" s="13" t="s">
        <v>181</v>
      </c>
      <c r="D177" s="67">
        <v>0</v>
      </c>
      <c r="E177" s="67"/>
      <c r="F177" s="67">
        <v>0</v>
      </c>
      <c r="G177" s="4"/>
    </row>
    <row r="178" spans="2:7" ht="12">
      <c r="B178" s="13" t="s">
        <v>41</v>
      </c>
      <c r="D178" s="67">
        <v>16850</v>
      </c>
      <c r="E178" s="67"/>
      <c r="F178" s="67">
        <v>4875</v>
      </c>
      <c r="G178" s="4"/>
    </row>
    <row r="179" spans="2:7" ht="12">
      <c r="B179" s="13" t="s">
        <v>42</v>
      </c>
      <c r="D179" s="67"/>
      <c r="E179" s="67"/>
      <c r="F179" s="67"/>
      <c r="G179" s="4"/>
    </row>
    <row r="180" ht="12.75" thickBot="1"/>
    <row r="181" spans="1:7" s="8" customFormat="1" ht="21.75" thickBot="1">
      <c r="A181" s="19"/>
      <c r="B181" s="40" t="s">
        <v>43</v>
      </c>
      <c r="C181" s="113"/>
      <c r="D181" s="91">
        <f>SUM(D175:D179)+D172</f>
        <v>4000</v>
      </c>
      <c r="E181" s="91"/>
      <c r="F181" s="91">
        <f>SUM(F175:F179)+F172</f>
        <v>-2200</v>
      </c>
      <c r="G181" s="11"/>
    </row>
    <row r="182" spans="1:6" s="8" customFormat="1" ht="21">
      <c r="A182" s="19"/>
      <c r="B182" s="12"/>
      <c r="D182" s="74"/>
      <c r="E182" s="74"/>
      <c r="F182" s="74"/>
    </row>
    <row r="183" spans="1:6" s="8" customFormat="1" ht="21">
      <c r="A183" s="19"/>
      <c r="B183" s="12"/>
      <c r="D183" s="74"/>
      <c r="E183" s="74"/>
      <c r="F183" s="74"/>
    </row>
    <row r="184" spans="1:6" s="8" customFormat="1" ht="21">
      <c r="A184" s="19"/>
      <c r="B184" s="12"/>
      <c r="D184" s="74"/>
      <c r="E184" s="74"/>
      <c r="F184" s="74"/>
    </row>
    <row r="185" spans="1:6" s="8" customFormat="1" ht="21">
      <c r="A185" s="19"/>
      <c r="B185" s="12"/>
      <c r="D185" s="74"/>
      <c r="E185" s="74"/>
      <c r="F185" s="74"/>
    </row>
    <row r="186" ht="12.75" thickBot="1"/>
    <row r="187" spans="1:7" ht="15.75" thickBot="1">
      <c r="A187" s="186" t="s">
        <v>153</v>
      </c>
      <c r="B187" s="187" t="s">
        <v>61</v>
      </c>
      <c r="D187" s="92" t="s">
        <v>63</v>
      </c>
      <c r="E187" s="78"/>
      <c r="F187" s="78"/>
      <c r="G187" s="7">
        <v>41517</v>
      </c>
    </row>
    <row r="188" ht="12.75" thickBot="1"/>
    <row r="189" spans="1:5" ht="12">
      <c r="A189" s="185" t="s">
        <v>64</v>
      </c>
      <c r="B189" s="183" t="s">
        <v>17</v>
      </c>
      <c r="D189" s="188" t="s">
        <v>99</v>
      </c>
      <c r="E189" s="188"/>
    </row>
    <row r="190" spans="1:2" ht="12.75" thickBot="1">
      <c r="A190" s="63"/>
      <c r="B190" s="184" t="s">
        <v>18</v>
      </c>
    </row>
    <row r="191" spans="1:2" ht="12.75" thickBot="1">
      <c r="A191" s="46"/>
      <c r="B191" s="24"/>
    </row>
    <row r="192" spans="1:7" ht="72.75" thickBot="1">
      <c r="A192" s="235" t="s">
        <v>26</v>
      </c>
      <c r="B192" s="236" t="s">
        <v>27</v>
      </c>
      <c r="G192" s="237"/>
    </row>
    <row r="193" ht="12.75" thickBot="1">
      <c r="G193" s="237"/>
    </row>
    <row r="194" spans="2:7" ht="12.75" thickBot="1">
      <c r="B194" s="241" t="s">
        <v>29</v>
      </c>
      <c r="C194" s="10"/>
      <c r="D194" s="93"/>
      <c r="E194" s="93"/>
      <c r="F194" s="203"/>
      <c r="G194" s="237"/>
    </row>
    <row r="195" spans="1:7" ht="12">
      <c r="A195" s="239" t="s">
        <v>33</v>
      </c>
      <c r="B195" s="245" t="s">
        <v>30</v>
      </c>
      <c r="C195" s="240"/>
      <c r="D195" s="246" t="s">
        <v>31</v>
      </c>
      <c r="E195" s="247"/>
      <c r="F195" s="248"/>
      <c r="G195" s="237"/>
    </row>
    <row r="196" spans="1:7" ht="12">
      <c r="A196" s="239" t="s">
        <v>33</v>
      </c>
      <c r="B196" s="242" t="s">
        <v>32</v>
      </c>
      <c r="C196" s="55"/>
      <c r="D196" s="80"/>
      <c r="E196" s="243"/>
      <c r="F196" s="244"/>
      <c r="G196" s="237"/>
    </row>
    <row r="197" spans="1:7" ht="12">
      <c r="A197" s="239" t="s">
        <v>33</v>
      </c>
      <c r="B197" s="242" t="s">
        <v>34</v>
      </c>
      <c r="C197" s="55"/>
      <c r="D197" s="215" t="s">
        <v>35</v>
      </c>
      <c r="E197" s="243"/>
      <c r="F197" s="244"/>
      <c r="G197" s="237"/>
    </row>
    <row r="198" spans="1:7" ht="12">
      <c r="A198" s="239" t="s">
        <v>33</v>
      </c>
      <c r="B198" s="242" t="s">
        <v>36</v>
      </c>
      <c r="C198" s="55"/>
      <c r="D198" s="215" t="s">
        <v>38</v>
      </c>
      <c r="E198" s="243"/>
      <c r="F198" s="244"/>
      <c r="G198" s="237"/>
    </row>
    <row r="199" spans="1:7" ht="12.75" thickBot="1">
      <c r="A199" s="239" t="s">
        <v>39</v>
      </c>
      <c r="B199" s="249" t="s">
        <v>40</v>
      </c>
      <c r="C199" s="126"/>
      <c r="D199" s="250" t="s">
        <v>0</v>
      </c>
      <c r="E199" s="251"/>
      <c r="F199" s="252"/>
      <c r="G199" s="237"/>
    </row>
    <row r="200" ht="12">
      <c r="G200" s="237"/>
    </row>
    <row r="201" ht="12">
      <c r="G201" s="237"/>
    </row>
    <row r="202" ht="12">
      <c r="G202" s="237"/>
    </row>
    <row r="203" ht="12">
      <c r="G203" s="237"/>
    </row>
    <row r="204" ht="12">
      <c r="G204" s="238"/>
    </row>
  </sheetData>
  <sheetProtection/>
  <printOptions/>
  <pageMargins left="0.7480314960629921" right="0.7480314960629921" top="0.984251968503937" bottom="0.984251968503937" header="0.5118110236220472" footer="0.5118110236220472"/>
  <pageSetup fitToHeight="3" fitToWidth="1" horizontalDpi="300" verticalDpi="3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3"/>
  <sheetViews>
    <sheetView zoomScalePageLayoutView="0" workbookViewId="0" topLeftCell="A1">
      <selection activeCell="J23" sqref="J23"/>
    </sheetView>
  </sheetViews>
  <sheetFormatPr defaultColWidth="8.8515625" defaultRowHeight="12.75"/>
  <cols>
    <col min="1" max="1" width="1.28515625" style="0" customWidth="1"/>
    <col min="2" max="2" width="15.28125" style="0" customWidth="1"/>
    <col min="3" max="3" width="8.8515625" style="0" customWidth="1"/>
    <col min="4" max="4" width="9.7109375" style="0" bestFit="1" customWidth="1"/>
    <col min="5" max="7" width="8.8515625" style="0" customWidth="1"/>
    <col min="8" max="8" width="9.7109375" style="0" bestFit="1" customWidth="1"/>
    <col min="9" max="9" width="3.421875" style="0" customWidth="1"/>
    <col min="10" max="10" width="13.00390625" style="0" customWidth="1"/>
  </cols>
  <sheetData>
    <row r="2" ht="12.75" thickBot="1"/>
    <row r="3" spans="5:8" ht="12.75" thickBot="1">
      <c r="E3" s="190" t="s">
        <v>102</v>
      </c>
      <c r="F3" s="10"/>
      <c r="G3" s="10"/>
      <c r="H3" s="110"/>
    </row>
    <row r="5" ht="12.75" thickBot="1"/>
    <row r="6" spans="4:10" s="191" customFormat="1" ht="12">
      <c r="D6" s="192">
        <v>2012</v>
      </c>
      <c r="E6" s="193"/>
      <c r="F6" s="194">
        <v>2013</v>
      </c>
      <c r="G6" s="193"/>
      <c r="H6" s="195">
        <v>2014</v>
      </c>
      <c r="J6" s="30" t="s">
        <v>109</v>
      </c>
    </row>
    <row r="7" spans="4:10" ht="12.75" thickBot="1">
      <c r="D7" s="196" t="s">
        <v>103</v>
      </c>
      <c r="E7" s="126"/>
      <c r="F7" s="197"/>
      <c r="G7" s="126"/>
      <c r="H7" s="198" t="s">
        <v>104</v>
      </c>
      <c r="J7" s="150"/>
    </row>
    <row r="9" spans="2:10" ht="12">
      <c r="B9" s="177" t="s">
        <v>105</v>
      </c>
      <c r="C9" s="4"/>
      <c r="D9" s="4">
        <v>900</v>
      </c>
      <c r="E9" s="4"/>
      <c r="F9" s="4">
        <v>2400</v>
      </c>
      <c r="G9" s="4"/>
      <c r="H9" s="4">
        <v>1500</v>
      </c>
      <c r="I9" s="4"/>
      <c r="J9" s="4">
        <f>SUM(D9:H9)</f>
        <v>4800</v>
      </c>
    </row>
    <row r="10" spans="3:10" ht="12">
      <c r="C10" s="4"/>
      <c r="D10" s="4"/>
      <c r="E10" s="4"/>
      <c r="F10" s="4"/>
      <c r="G10" s="4"/>
      <c r="H10" s="4"/>
      <c r="I10" s="4"/>
      <c r="J10" s="4"/>
    </row>
    <row r="11" spans="2:10" ht="12">
      <c r="B11" s="177" t="s">
        <v>157</v>
      </c>
      <c r="C11" s="4"/>
      <c r="D11" s="4">
        <v>375</v>
      </c>
      <c r="E11" s="4"/>
      <c r="F11" s="4">
        <v>1000</v>
      </c>
      <c r="G11" s="4"/>
      <c r="H11" s="4">
        <v>625</v>
      </c>
      <c r="I11" s="4"/>
      <c r="J11" s="4">
        <f>SUM(D11:H11)</f>
        <v>2000</v>
      </c>
    </row>
    <row r="12" spans="3:10" ht="12">
      <c r="C12" s="4"/>
      <c r="D12" s="4"/>
      <c r="E12" s="4"/>
      <c r="F12" s="4"/>
      <c r="G12" s="4"/>
      <c r="H12" s="4"/>
      <c r="I12" s="4"/>
      <c r="J12" s="4"/>
    </row>
    <row r="13" spans="2:10" ht="12">
      <c r="B13" s="177" t="s">
        <v>106</v>
      </c>
      <c r="C13" s="4"/>
      <c r="D13" s="4">
        <v>1500</v>
      </c>
      <c r="E13" s="4"/>
      <c r="F13" s="4">
        <v>4355</v>
      </c>
      <c r="G13" s="4"/>
      <c r="H13" s="4">
        <v>3095</v>
      </c>
      <c r="I13" s="4"/>
      <c r="J13" s="4">
        <f>SUM(D13:H13)</f>
        <v>8950</v>
      </c>
    </row>
    <row r="14" spans="3:10" ht="12">
      <c r="C14" s="4"/>
      <c r="D14" s="4"/>
      <c r="E14" s="4"/>
      <c r="F14" s="4"/>
      <c r="G14" s="4"/>
      <c r="H14" s="4"/>
      <c r="I14" s="4"/>
      <c r="J14" s="4"/>
    </row>
    <row r="15" spans="2:10" ht="12">
      <c r="B15" s="177" t="s">
        <v>107</v>
      </c>
      <c r="C15" s="4"/>
      <c r="D15" s="4">
        <v>1125</v>
      </c>
      <c r="E15" s="4"/>
      <c r="F15" s="4">
        <v>5570</v>
      </c>
      <c r="G15" s="4"/>
      <c r="H15" s="4">
        <v>6155</v>
      </c>
      <c r="I15" s="4"/>
      <c r="J15" s="4">
        <f>SUM(D15:H15)</f>
        <v>12850</v>
      </c>
    </row>
    <row r="16" spans="2:10" ht="12">
      <c r="B16" s="177" t="s">
        <v>108</v>
      </c>
      <c r="C16" s="4"/>
      <c r="D16" s="4"/>
      <c r="E16" s="4"/>
      <c r="F16" s="4"/>
      <c r="G16" s="4"/>
      <c r="H16" s="4"/>
      <c r="I16" s="4"/>
      <c r="J16" s="4"/>
    </row>
    <row r="17" spans="3:10" ht="12">
      <c r="C17" s="199" t="s">
        <v>112</v>
      </c>
      <c r="D17" s="199" t="s">
        <v>112</v>
      </c>
      <c r="E17" s="199" t="s">
        <v>112</v>
      </c>
      <c r="F17" s="199" t="s">
        <v>112</v>
      </c>
      <c r="G17" s="199" t="s">
        <v>112</v>
      </c>
      <c r="H17" s="199" t="s">
        <v>112</v>
      </c>
      <c r="I17" s="4"/>
      <c r="J17" s="4"/>
    </row>
    <row r="18" spans="2:10" ht="12">
      <c r="B18" s="177" t="s">
        <v>111</v>
      </c>
      <c r="C18" s="4"/>
      <c r="D18" s="4">
        <f>SUM(D9:D15)</f>
        <v>3900</v>
      </c>
      <c r="E18" s="4"/>
      <c r="F18" s="4">
        <f>SUM(F9:F15)</f>
        <v>13325</v>
      </c>
      <c r="G18" s="4"/>
      <c r="H18" s="4">
        <f>SUM(H9:H15)</f>
        <v>11375</v>
      </c>
      <c r="I18" s="4"/>
      <c r="J18" s="4">
        <f>SUM(D18:H18)</f>
        <v>28600</v>
      </c>
    </row>
    <row r="19" spans="3:10" ht="12">
      <c r="C19" s="4"/>
      <c r="D19" s="4"/>
      <c r="E19" s="4"/>
      <c r="F19" s="4"/>
      <c r="G19" s="4"/>
      <c r="H19" s="4"/>
      <c r="I19" s="4"/>
      <c r="J19" s="4"/>
    </row>
    <row r="20" spans="2:10" ht="12">
      <c r="B20" s="177" t="s">
        <v>110</v>
      </c>
      <c r="C20" s="4"/>
      <c r="D20" s="4">
        <v>5850</v>
      </c>
      <c r="E20" s="4"/>
      <c r="F20" s="4">
        <v>12675</v>
      </c>
      <c r="G20" s="4"/>
      <c r="H20" s="4">
        <v>4875</v>
      </c>
      <c r="I20" s="4"/>
      <c r="J20" s="4">
        <f>SUM(D20:H20)</f>
        <v>23400</v>
      </c>
    </row>
    <row r="21" spans="3:10" ht="12">
      <c r="C21" s="199" t="s">
        <v>112</v>
      </c>
      <c r="D21" s="199" t="s">
        <v>112</v>
      </c>
      <c r="E21" s="199" t="s">
        <v>112</v>
      </c>
      <c r="F21" s="199" t="s">
        <v>112</v>
      </c>
      <c r="G21" s="199" t="s">
        <v>112</v>
      </c>
      <c r="H21" s="199" t="s">
        <v>112</v>
      </c>
      <c r="I21" s="4"/>
      <c r="J21" s="4"/>
    </row>
    <row r="22" spans="2:10" s="3" customFormat="1" ht="12">
      <c r="B22" s="3" t="s">
        <v>109</v>
      </c>
      <c r="C22" s="111"/>
      <c r="D22" s="111">
        <f>SUM(D18:D20)</f>
        <v>9750</v>
      </c>
      <c r="E22" s="111"/>
      <c r="F22" s="111">
        <f>SUM(F18:F20)</f>
        <v>26000</v>
      </c>
      <c r="G22" s="111"/>
      <c r="H22" s="111">
        <f>SUM(H18:H20)</f>
        <v>16250</v>
      </c>
      <c r="I22" s="111"/>
      <c r="J22" s="111">
        <f>SUM(J18:J20)</f>
        <v>52000</v>
      </c>
    </row>
    <row r="23" spans="3:10" ht="12">
      <c r="C23" s="199" t="s">
        <v>113</v>
      </c>
      <c r="D23" s="199" t="s">
        <v>113</v>
      </c>
      <c r="E23" s="199" t="s">
        <v>113</v>
      </c>
      <c r="F23" s="199" t="s">
        <v>113</v>
      </c>
      <c r="G23" s="199" t="s">
        <v>113</v>
      </c>
      <c r="H23" s="199" t="s">
        <v>113</v>
      </c>
      <c r="I23" s="4"/>
      <c r="J23" s="199" t="s">
        <v>114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5:Q78"/>
  <sheetViews>
    <sheetView zoomScalePageLayoutView="0" workbookViewId="0" topLeftCell="B8">
      <selection activeCell="F22" sqref="F22"/>
    </sheetView>
  </sheetViews>
  <sheetFormatPr defaultColWidth="8.8515625" defaultRowHeight="12.75"/>
  <cols>
    <col min="1" max="5" width="8.8515625" style="0" customWidth="1"/>
    <col min="6" max="7" width="12.140625" style="0" customWidth="1"/>
    <col min="8" max="8" width="8.8515625" style="0" customWidth="1"/>
    <col min="9" max="9" width="13.00390625" style="167" bestFit="1" customWidth="1"/>
    <col min="10" max="10" width="8.8515625" style="0" customWidth="1"/>
    <col min="11" max="11" width="10.140625" style="0" bestFit="1" customWidth="1"/>
    <col min="12" max="12" width="8.8515625" style="0" customWidth="1"/>
    <col min="13" max="13" width="10.00390625" style="0" customWidth="1"/>
    <col min="14" max="14" width="8.8515625" style="0" customWidth="1"/>
    <col min="15" max="15" width="57.421875" style="0" bestFit="1" customWidth="1"/>
  </cols>
  <sheetData>
    <row r="5" spans="4:8" ht="22.5">
      <c r="D5" s="3"/>
      <c r="E5" s="3"/>
      <c r="H5" s="147" t="s">
        <v>58</v>
      </c>
    </row>
    <row r="8" ht="16.5">
      <c r="C8" s="6" t="s">
        <v>85</v>
      </c>
    </row>
    <row r="10" ht="15.75" thickBot="1"/>
    <row r="11" spans="2:13" ht="18" thickBot="1">
      <c r="B11" s="144" t="s">
        <v>67</v>
      </c>
      <c r="C11" s="10"/>
      <c r="D11" s="110"/>
      <c r="F11" s="24"/>
      <c r="G11" s="216">
        <v>41455</v>
      </c>
      <c r="H11" s="24"/>
      <c r="I11" s="168">
        <v>41274</v>
      </c>
      <c r="J11" s="9"/>
      <c r="K11" s="135">
        <v>40908</v>
      </c>
      <c r="L11" s="9"/>
      <c r="M11" s="136">
        <v>40543</v>
      </c>
    </row>
    <row r="12" spans="6:13" ht="15.75" thickBot="1">
      <c r="F12" s="24"/>
      <c r="G12" s="24"/>
      <c r="H12" s="24"/>
      <c r="I12" s="169" t="s">
        <v>53</v>
      </c>
      <c r="K12" s="41" t="s">
        <v>53</v>
      </c>
      <c r="L12" s="41"/>
      <c r="M12" s="41" t="s">
        <v>53</v>
      </c>
    </row>
    <row r="13" spans="2:15" ht="15.75" thickBot="1">
      <c r="B13" s="164" t="s">
        <v>89</v>
      </c>
      <c r="C13" s="123" t="s">
        <v>68</v>
      </c>
      <c r="D13" s="116"/>
      <c r="E13" s="117"/>
      <c r="F13" s="24"/>
      <c r="G13" s="218">
        <v>19715</v>
      </c>
      <c r="H13" s="24"/>
      <c r="I13" s="170">
        <f>31325-8295</f>
        <v>23030</v>
      </c>
      <c r="J13" s="106"/>
      <c r="K13" s="130">
        <v>26345</v>
      </c>
      <c r="L13" s="130"/>
      <c r="M13" s="131">
        <v>23060</v>
      </c>
      <c r="O13" s="177" t="s">
        <v>10</v>
      </c>
    </row>
    <row r="14" spans="2:7" ht="15.75" thickBot="1">
      <c r="B14" s="148">
        <v>610</v>
      </c>
      <c r="G14" s="167"/>
    </row>
    <row r="15" spans="3:13" ht="15.75" thickBot="1">
      <c r="C15" s="120" t="s">
        <v>69</v>
      </c>
      <c r="D15" s="121"/>
      <c r="E15" s="122"/>
      <c r="F15" s="24"/>
      <c r="G15" s="218"/>
      <c r="H15" s="24"/>
      <c r="I15" s="171"/>
      <c r="J15" s="109"/>
      <c r="K15" s="132">
        <v>0</v>
      </c>
      <c r="L15" s="132"/>
      <c r="M15" s="133">
        <v>25</v>
      </c>
    </row>
    <row r="16" spans="6:13" ht="15.75" thickBot="1">
      <c r="F16" s="24"/>
      <c r="G16" s="211"/>
      <c r="H16" s="24"/>
      <c r="K16" s="42"/>
      <c r="L16" s="42"/>
      <c r="M16" s="42"/>
    </row>
    <row r="17" spans="2:13" ht="15.75" thickBot="1">
      <c r="B17" s="148">
        <v>1400</v>
      </c>
      <c r="C17" s="115" t="s">
        <v>70</v>
      </c>
      <c r="D17" s="116"/>
      <c r="E17" s="117"/>
      <c r="F17" s="24"/>
      <c r="G17" s="219">
        <v>31160</v>
      </c>
      <c r="H17" s="24"/>
      <c r="I17" s="170">
        <v>20831</v>
      </c>
      <c r="J17" s="106"/>
      <c r="K17" s="130">
        <v>17551</v>
      </c>
      <c r="L17" s="130"/>
      <c r="M17" s="131">
        <v>7194</v>
      </c>
    </row>
    <row r="18" spans="2:15" ht="15.75" thickBot="1">
      <c r="B18" s="148">
        <v>1300</v>
      </c>
      <c r="C18" s="118" t="s">
        <v>71</v>
      </c>
      <c r="D18" s="55"/>
      <c r="E18" s="119"/>
      <c r="F18" s="24"/>
      <c r="G18" s="220">
        <v>-44</v>
      </c>
      <c r="H18" s="24"/>
      <c r="I18" s="172">
        <v>3434</v>
      </c>
      <c r="J18" s="4"/>
      <c r="K18" s="129">
        <v>0</v>
      </c>
      <c r="L18" s="129"/>
      <c r="M18" s="134">
        <v>593</v>
      </c>
      <c r="O18" t="s">
        <v>5</v>
      </c>
    </row>
    <row r="19" spans="2:15" ht="15.75" thickBot="1">
      <c r="B19" s="148">
        <v>1390</v>
      </c>
      <c r="C19" s="118" t="s">
        <v>72</v>
      </c>
      <c r="D19" s="55"/>
      <c r="E19" s="119"/>
      <c r="F19" s="24"/>
      <c r="G19" s="220">
        <v>978</v>
      </c>
      <c r="H19" s="24"/>
      <c r="I19" s="172">
        <v>978</v>
      </c>
      <c r="J19" s="4"/>
      <c r="K19" s="129">
        <v>655</v>
      </c>
      <c r="L19" s="129"/>
      <c r="M19" s="134">
        <v>1953</v>
      </c>
      <c r="O19" t="s">
        <v>4</v>
      </c>
    </row>
    <row r="20" spans="2:13" ht="15.75" thickBot="1">
      <c r="B20" s="153">
        <v>3000</v>
      </c>
      <c r="C20" s="120" t="s">
        <v>73</v>
      </c>
      <c r="D20" s="121"/>
      <c r="E20" s="122"/>
      <c r="F20" s="24"/>
      <c r="G20" s="221">
        <v>61</v>
      </c>
      <c r="H20" s="24"/>
      <c r="I20" s="171">
        <v>61</v>
      </c>
      <c r="J20" s="109"/>
      <c r="K20" s="132">
        <v>-212</v>
      </c>
      <c r="L20" s="132"/>
      <c r="M20" s="133">
        <v>270</v>
      </c>
    </row>
    <row r="21" spans="6:13" ht="15.75" thickBot="1">
      <c r="F21" s="24"/>
      <c r="G21" s="211"/>
      <c r="H21" s="24"/>
      <c r="K21" s="42"/>
      <c r="L21" s="42"/>
      <c r="M21" s="42"/>
    </row>
    <row r="22" spans="3:13" ht="15.75" thickBot="1">
      <c r="C22" s="115" t="s">
        <v>74</v>
      </c>
      <c r="D22" s="116"/>
      <c r="E22" s="117"/>
      <c r="F22" s="24"/>
      <c r="G22" s="219"/>
      <c r="H22" s="24"/>
      <c r="I22" s="170"/>
      <c r="J22" s="106"/>
      <c r="K22" s="130">
        <v>0</v>
      </c>
      <c r="L22" s="130"/>
      <c r="M22" s="131">
        <v>5</v>
      </c>
    </row>
    <row r="23" spans="2:13" ht="15.75" thickBot="1">
      <c r="B23" s="148">
        <v>1100</v>
      </c>
      <c r="C23" s="118" t="s">
        <v>75</v>
      </c>
      <c r="D23" s="55"/>
      <c r="E23" s="119"/>
      <c r="F23" s="24"/>
      <c r="G23" s="220">
        <v>2280</v>
      </c>
      <c r="H23" s="24"/>
      <c r="I23" s="172">
        <v>1222</v>
      </c>
      <c r="J23" s="4"/>
      <c r="K23" s="129">
        <v>249</v>
      </c>
      <c r="L23" s="129"/>
      <c r="M23" s="134">
        <v>1518</v>
      </c>
    </row>
    <row r="24" spans="2:13" ht="15.75" thickBot="1">
      <c r="B24" s="148">
        <v>1151</v>
      </c>
      <c r="C24" s="118" t="s">
        <v>76</v>
      </c>
      <c r="D24" s="55"/>
      <c r="E24" s="119"/>
      <c r="F24" s="24"/>
      <c r="G24" s="220">
        <v>52734</v>
      </c>
      <c r="H24" s="24"/>
      <c r="I24" s="172">
        <v>56756</v>
      </c>
      <c r="J24" s="4"/>
      <c r="K24" s="129">
        <v>56351</v>
      </c>
      <c r="L24" s="129"/>
      <c r="M24" s="134">
        <v>69000</v>
      </c>
    </row>
    <row r="25" spans="2:13" ht="15.75" thickBot="1">
      <c r="B25" s="148">
        <v>2000</v>
      </c>
      <c r="C25" s="120" t="s">
        <v>77</v>
      </c>
      <c r="D25" s="121"/>
      <c r="E25" s="122"/>
      <c r="F25" s="24"/>
      <c r="G25" s="222">
        <v>287</v>
      </c>
      <c r="H25" s="24"/>
      <c r="I25" s="171">
        <v>0</v>
      </c>
      <c r="J25" s="109"/>
      <c r="K25" s="132"/>
      <c r="L25" s="132"/>
      <c r="M25" s="133">
        <v>0</v>
      </c>
    </row>
    <row r="26" spans="3:15" ht="15.75" thickBot="1">
      <c r="C26" s="165" t="s">
        <v>90</v>
      </c>
      <c r="D26" s="121"/>
      <c r="E26" s="122"/>
      <c r="F26" s="44"/>
      <c r="G26" s="229">
        <v>-7277</v>
      </c>
      <c r="H26" s="44"/>
      <c r="I26" s="171">
        <v>-1959</v>
      </c>
      <c r="J26" s="109"/>
      <c r="K26" s="132">
        <v>-4630</v>
      </c>
      <c r="L26" s="132"/>
      <c r="M26" s="133"/>
      <c r="O26" s="177" t="s">
        <v>117</v>
      </c>
    </row>
    <row r="27" ht="15.75" thickBot="1">
      <c r="G27" s="167"/>
    </row>
    <row r="28" spans="3:13" ht="15.75" thickBot="1">
      <c r="C28" s="137" t="s">
        <v>86</v>
      </c>
      <c r="D28" s="10"/>
      <c r="E28" s="110"/>
      <c r="F28" s="24"/>
      <c r="G28" s="224">
        <f>SUM(G13:G26)</f>
        <v>99894</v>
      </c>
      <c r="H28" s="24"/>
      <c r="I28" s="166">
        <f>SUM(I13:I26)</f>
        <v>104353</v>
      </c>
      <c r="J28" s="138"/>
      <c r="K28" s="166">
        <f>SUM(K13:K26)</f>
        <v>96309</v>
      </c>
      <c r="L28" s="139" t="s">
        <v>54</v>
      </c>
      <c r="M28" s="140">
        <f>SUM(M13:M25)</f>
        <v>103618</v>
      </c>
    </row>
    <row r="29" ht="15.75" thickBot="1">
      <c r="G29" s="167"/>
    </row>
    <row r="30" spans="2:13" ht="18" thickBot="1">
      <c r="B30" s="144" t="s">
        <v>78</v>
      </c>
      <c r="C30" s="10"/>
      <c r="D30" s="110"/>
      <c r="F30" s="24"/>
      <c r="G30" s="218"/>
      <c r="H30" s="24"/>
      <c r="I30" s="168">
        <v>41274</v>
      </c>
      <c r="J30" s="9"/>
      <c r="K30" s="135">
        <v>40908</v>
      </c>
      <c r="L30" s="9"/>
      <c r="M30" s="136">
        <v>40543</v>
      </c>
    </row>
    <row r="31" spans="6:13" ht="15.75" thickBot="1">
      <c r="F31" s="24"/>
      <c r="G31" s="211"/>
      <c r="H31" s="24"/>
      <c r="I31" s="169" t="s">
        <v>53</v>
      </c>
      <c r="K31" s="43" t="s">
        <v>53</v>
      </c>
      <c r="L31" s="43"/>
      <c r="M31" s="43" t="s">
        <v>53</v>
      </c>
    </row>
    <row r="32" spans="2:13" ht="15.75" thickBot="1">
      <c r="B32" s="148">
        <v>610</v>
      </c>
      <c r="C32" s="179" t="s">
        <v>91</v>
      </c>
      <c r="D32" s="10"/>
      <c r="E32" s="110"/>
      <c r="G32" s="218"/>
      <c r="I32" s="180">
        <v>0</v>
      </c>
      <c r="J32" s="10"/>
      <c r="K32" s="10">
        <v>0</v>
      </c>
      <c r="L32" s="10"/>
      <c r="M32" s="110">
        <v>0</v>
      </c>
    </row>
    <row r="33" ht="15.75" thickBot="1">
      <c r="G33" s="167"/>
    </row>
    <row r="34" spans="2:13" ht="15.75" thickBot="1">
      <c r="B34" s="148">
        <v>700</v>
      </c>
      <c r="C34" s="115" t="s">
        <v>79</v>
      </c>
      <c r="D34" s="116"/>
      <c r="E34" s="117"/>
      <c r="F34" s="44"/>
      <c r="G34" s="225">
        <v>49388</v>
      </c>
      <c r="H34" s="44"/>
      <c r="I34" s="170">
        <v>49388</v>
      </c>
      <c r="J34" s="106"/>
      <c r="K34" s="130">
        <v>43136</v>
      </c>
      <c r="L34" s="130"/>
      <c r="M34" s="131">
        <v>43136</v>
      </c>
    </row>
    <row r="35" spans="3:15" ht="15.75" thickBot="1">
      <c r="C35" s="165"/>
      <c r="D35" s="121"/>
      <c r="E35" s="122"/>
      <c r="F35" s="44"/>
      <c r="G35" s="226"/>
      <c r="H35" s="44"/>
      <c r="I35" s="171"/>
      <c r="J35" s="109"/>
      <c r="K35" s="132"/>
      <c r="L35" s="132"/>
      <c r="M35" s="133"/>
      <c r="O35" s="177"/>
    </row>
    <row r="36" spans="3:15" ht="15">
      <c r="C36" s="210"/>
      <c r="D36" s="24"/>
      <c r="E36" s="24"/>
      <c r="F36" s="44"/>
      <c r="G36" s="217"/>
      <c r="H36" s="44"/>
      <c r="I36" s="211"/>
      <c r="J36" s="24"/>
      <c r="K36" s="44"/>
      <c r="L36" s="44"/>
      <c r="M36" s="44"/>
      <c r="O36" s="177"/>
    </row>
    <row r="37" spans="3:15" ht="15">
      <c r="C37" s="210"/>
      <c r="D37" s="24"/>
      <c r="E37" s="24"/>
      <c r="F37" s="44"/>
      <c r="G37" s="217"/>
      <c r="H37" s="44"/>
      <c r="I37" s="211"/>
      <c r="J37" s="24"/>
      <c r="K37" s="44"/>
      <c r="L37" s="44"/>
      <c r="M37" s="44"/>
      <c r="O37" s="177"/>
    </row>
    <row r="38" spans="3:15" ht="15">
      <c r="C38" s="210"/>
      <c r="D38" s="24"/>
      <c r="E38" s="24"/>
      <c r="F38" s="44"/>
      <c r="G38" s="217"/>
      <c r="H38" s="44"/>
      <c r="I38" s="211"/>
      <c r="J38" s="24"/>
      <c r="K38" s="44"/>
      <c r="L38" s="44"/>
      <c r="M38" s="44"/>
      <c r="O38" s="177"/>
    </row>
    <row r="39" spans="3:15" ht="15">
      <c r="C39" s="210"/>
      <c r="D39" s="24"/>
      <c r="E39" s="24"/>
      <c r="F39" s="44"/>
      <c r="G39" s="217"/>
      <c r="H39" s="44"/>
      <c r="I39" s="211"/>
      <c r="J39" s="24"/>
      <c r="K39" s="44"/>
      <c r="L39" s="44"/>
      <c r="M39" s="44"/>
      <c r="O39" s="177"/>
    </row>
    <row r="40" spans="3:15" ht="15">
      <c r="C40" s="210"/>
      <c r="D40" s="24"/>
      <c r="E40" s="24"/>
      <c r="F40" s="44"/>
      <c r="G40" s="217"/>
      <c r="H40" s="44"/>
      <c r="I40" s="211"/>
      <c r="J40" s="24"/>
      <c r="K40" s="44"/>
      <c r="L40" s="44"/>
      <c r="M40" s="44"/>
      <c r="O40" s="177"/>
    </row>
    <row r="41" spans="3:15" ht="15">
      <c r="C41" s="210"/>
      <c r="D41" s="24"/>
      <c r="E41" s="24"/>
      <c r="F41" s="44"/>
      <c r="G41" s="217"/>
      <c r="H41" s="44"/>
      <c r="I41" s="211"/>
      <c r="J41" s="24"/>
      <c r="K41" s="44"/>
      <c r="L41" s="44"/>
      <c r="M41" s="44"/>
      <c r="O41" s="177"/>
    </row>
    <row r="42" spans="3:15" ht="15">
      <c r="C42" s="210"/>
      <c r="D42" s="24"/>
      <c r="E42" s="24"/>
      <c r="F42" s="44"/>
      <c r="G42" s="217"/>
      <c r="H42" s="44"/>
      <c r="I42" s="211"/>
      <c r="J42" s="24"/>
      <c r="K42" s="44"/>
      <c r="L42" s="44"/>
      <c r="M42" s="44"/>
      <c r="O42" s="177"/>
    </row>
    <row r="43" spans="3:15" ht="15">
      <c r="C43" s="210"/>
      <c r="D43" s="24"/>
      <c r="E43" s="24"/>
      <c r="F43" s="44"/>
      <c r="G43" s="217"/>
      <c r="H43" s="44"/>
      <c r="I43" s="211"/>
      <c r="J43" s="24"/>
      <c r="K43" s="44"/>
      <c r="L43" s="44"/>
      <c r="M43" s="44"/>
      <c r="O43" s="177"/>
    </row>
    <row r="44" spans="3:15" ht="15">
      <c r="C44" s="210"/>
      <c r="D44" s="24"/>
      <c r="E44" s="24"/>
      <c r="F44" s="44"/>
      <c r="G44" s="217"/>
      <c r="H44" s="44"/>
      <c r="I44" s="211"/>
      <c r="J44" s="24"/>
      <c r="K44" s="44"/>
      <c r="L44" s="44"/>
      <c r="M44" s="44"/>
      <c r="O44" s="177"/>
    </row>
    <row r="45" spans="3:15" ht="15">
      <c r="C45" s="210"/>
      <c r="D45" s="24"/>
      <c r="E45" s="24"/>
      <c r="F45" s="44"/>
      <c r="G45" s="217"/>
      <c r="H45" s="44"/>
      <c r="I45" s="211"/>
      <c r="J45" s="24"/>
      <c r="K45" s="44"/>
      <c r="L45" s="44"/>
      <c r="M45" s="44"/>
      <c r="O45" s="177"/>
    </row>
    <row r="46" spans="3:15" ht="15">
      <c r="C46" s="210"/>
      <c r="D46" s="24"/>
      <c r="E46" s="24"/>
      <c r="F46" s="44"/>
      <c r="G46" s="217"/>
      <c r="H46" s="44"/>
      <c r="I46" s="211"/>
      <c r="J46" s="24"/>
      <c r="K46" s="44"/>
      <c r="L46" s="44"/>
      <c r="M46" s="44"/>
      <c r="O46" s="177"/>
    </row>
    <row r="47" ht="15.75" thickBot="1">
      <c r="G47" s="167"/>
    </row>
    <row r="48" spans="2:13" ht="15.75" thickBot="1">
      <c r="B48" s="128" t="s">
        <v>80</v>
      </c>
      <c r="C48" s="10"/>
      <c r="D48" s="110"/>
      <c r="F48" s="44"/>
      <c r="G48" s="217"/>
      <c r="H48" s="44"/>
      <c r="K48" s="42" t="s">
        <v>54</v>
      </c>
      <c r="L48" s="42"/>
      <c r="M48" s="42"/>
    </row>
    <row r="49" ht="15.75" thickBot="1">
      <c r="G49" s="167"/>
    </row>
    <row r="50" spans="2:15" ht="15.75" thickBot="1">
      <c r="B50" s="148">
        <v>840</v>
      </c>
      <c r="C50" s="115" t="s">
        <v>56</v>
      </c>
      <c r="D50" s="116"/>
      <c r="E50" s="117"/>
      <c r="F50" s="44"/>
      <c r="G50" s="227">
        <v>12665</v>
      </c>
      <c r="H50" s="44"/>
      <c r="I50" s="170">
        <v>12665</v>
      </c>
      <c r="J50" s="106"/>
      <c r="K50" s="130">
        <v>12665</v>
      </c>
      <c r="L50" s="130"/>
      <c r="M50" s="131">
        <v>12665</v>
      </c>
      <c r="O50" s="177"/>
    </row>
    <row r="51" spans="2:13" ht="15.75" thickBot="1">
      <c r="B51" s="148">
        <v>810</v>
      </c>
      <c r="C51" s="118" t="s">
        <v>81</v>
      </c>
      <c r="D51" s="55"/>
      <c r="E51" s="119"/>
      <c r="F51" s="44"/>
      <c r="G51" s="228">
        <v>1393</v>
      </c>
      <c r="H51" s="44"/>
      <c r="I51" s="172">
        <v>1393</v>
      </c>
      <c r="J51" s="4"/>
      <c r="K51" s="129">
        <v>1393</v>
      </c>
      <c r="L51" s="129"/>
      <c r="M51" s="134">
        <v>10500</v>
      </c>
    </row>
    <row r="52" spans="2:13" ht="15">
      <c r="B52" s="149"/>
      <c r="C52" s="151" t="s">
        <v>87</v>
      </c>
      <c r="D52" s="124"/>
      <c r="E52" s="125"/>
      <c r="F52" s="44"/>
      <c r="G52" s="228"/>
      <c r="H52" s="44"/>
      <c r="I52" s="172"/>
      <c r="J52" s="4"/>
      <c r="K52" s="129" t="s">
        <v>54</v>
      </c>
      <c r="L52" s="129"/>
      <c r="M52" s="134" t="s">
        <v>54</v>
      </c>
    </row>
    <row r="53" spans="2:15" ht="15.75" thickBot="1">
      <c r="B53" s="150">
        <v>830</v>
      </c>
      <c r="C53" s="152" t="s">
        <v>88</v>
      </c>
      <c r="D53" s="126"/>
      <c r="E53" s="127"/>
      <c r="F53" s="44"/>
      <c r="G53" s="223">
        <v>5000</v>
      </c>
      <c r="H53" s="44"/>
      <c r="I53" s="171">
        <v>5000</v>
      </c>
      <c r="J53" s="109"/>
      <c r="K53" s="132">
        <v>5000</v>
      </c>
      <c r="L53" s="132"/>
      <c r="M53" s="133">
        <v>5000</v>
      </c>
      <c r="O53" s="177"/>
    </row>
    <row r="54" spans="6:13" ht="15.75" thickBot="1">
      <c r="F54" s="24"/>
      <c r="G54" s="211"/>
      <c r="H54" s="24"/>
      <c r="K54" s="42"/>
      <c r="L54" s="42"/>
      <c r="M54" s="42"/>
    </row>
    <row r="55" spans="2:13" ht="15.75" thickBot="1">
      <c r="B55" s="148">
        <v>820</v>
      </c>
      <c r="C55" s="128" t="s">
        <v>82</v>
      </c>
      <c r="D55" s="10"/>
      <c r="E55" s="110"/>
      <c r="G55" s="219">
        <v>30000</v>
      </c>
      <c r="I55" s="173">
        <v>30000</v>
      </c>
      <c r="J55" s="155"/>
      <c r="K55" s="156">
        <v>30000</v>
      </c>
      <c r="L55" s="156"/>
      <c r="M55" s="157">
        <v>30000</v>
      </c>
    </row>
    <row r="56" spans="2:13" ht="15.75" thickBot="1">
      <c r="B56" s="153"/>
      <c r="C56" s="154"/>
      <c r="D56" s="10"/>
      <c r="E56" s="110"/>
      <c r="G56" s="220"/>
      <c r="I56" s="174"/>
      <c r="J56" s="141"/>
      <c r="K56" s="142"/>
      <c r="L56" s="142"/>
      <c r="M56" s="143"/>
    </row>
    <row r="57" spans="2:13" ht="15.75" thickBot="1">
      <c r="B57" s="153">
        <v>1600</v>
      </c>
      <c r="C57" s="115" t="s">
        <v>83</v>
      </c>
      <c r="D57" s="116"/>
      <c r="E57" s="117"/>
      <c r="G57" s="220">
        <v>1448</v>
      </c>
      <c r="I57" s="175">
        <v>5907</v>
      </c>
      <c r="J57" s="49"/>
      <c r="K57" s="158">
        <v>2633</v>
      </c>
      <c r="L57" s="158"/>
      <c r="M57" s="159">
        <v>717</v>
      </c>
    </row>
    <row r="58" spans="3:15" ht="15.75" thickBot="1">
      <c r="C58" s="120" t="s">
        <v>84</v>
      </c>
      <c r="D58" s="121"/>
      <c r="E58" s="122"/>
      <c r="G58" s="221"/>
      <c r="I58" s="171">
        <v>0</v>
      </c>
      <c r="J58" s="109"/>
      <c r="K58" s="132">
        <v>1482</v>
      </c>
      <c r="L58" s="132"/>
      <c r="M58" s="133">
        <v>1600</v>
      </c>
      <c r="O58" t="s">
        <v>95</v>
      </c>
    </row>
    <row r="59" spans="7:15" ht="15.75" thickBot="1">
      <c r="G59" s="167"/>
      <c r="O59" t="s">
        <v>96</v>
      </c>
    </row>
    <row r="60" spans="3:13" ht="15.75" thickBot="1">
      <c r="C60" s="137" t="s">
        <v>86</v>
      </c>
      <c r="D60" s="10"/>
      <c r="E60" s="110"/>
      <c r="G60" s="145">
        <f>SUM(G32:G58)</f>
        <v>99894</v>
      </c>
      <c r="I60" s="145">
        <f>SUM(I32:I58)</f>
        <v>104353</v>
      </c>
      <c r="J60" s="28"/>
      <c r="K60" s="145">
        <f>SUM(K34:K58)</f>
        <v>96309</v>
      </c>
      <c r="L60" s="145"/>
      <c r="M60" s="146">
        <f>SUM(M34:M58)</f>
        <v>103618</v>
      </c>
    </row>
    <row r="61" ht="15.75" thickBot="1">
      <c r="G61" s="167"/>
    </row>
    <row r="62" spans="3:13" ht="15.75" thickBot="1">
      <c r="C62" s="137" t="s">
        <v>92</v>
      </c>
      <c r="D62" s="138"/>
      <c r="E62" s="181"/>
      <c r="G62" s="166">
        <f>G28-G60</f>
        <v>0</v>
      </c>
      <c r="I62" s="166">
        <f>I28-I60</f>
        <v>0</v>
      </c>
      <c r="J62" s="9"/>
      <c r="K62" s="166">
        <f>K28-K60</f>
        <v>0</v>
      </c>
      <c r="L62" s="9"/>
      <c r="M62" s="224">
        <f>M28-M60</f>
        <v>0</v>
      </c>
    </row>
    <row r="63" spans="15:17" ht="15.75" thickBot="1">
      <c r="O63" s="160"/>
      <c r="P63" s="161"/>
      <c r="Q63" s="162"/>
    </row>
    <row r="64" spans="15:17" ht="15.75" thickBot="1">
      <c r="O64" s="160"/>
      <c r="P64" s="162"/>
      <c r="Q64" s="161"/>
    </row>
    <row r="65" spans="15:17" ht="15.75" thickBot="1">
      <c r="O65" s="160"/>
      <c r="P65" s="162"/>
      <c r="Q65" s="161"/>
    </row>
    <row r="66" spans="2:17" ht="15.75" thickBot="1">
      <c r="B66" s="200"/>
      <c r="C66" s="190" t="s">
        <v>63</v>
      </c>
      <c r="D66" s="75"/>
      <c r="E66" s="206" t="s">
        <v>116</v>
      </c>
      <c r="F66" s="207" t="s">
        <v>9</v>
      </c>
      <c r="G66" s="209"/>
      <c r="H66" s="64"/>
      <c r="I66"/>
      <c r="J66" s="208"/>
      <c r="O66" s="160"/>
      <c r="P66" s="162"/>
      <c r="Q66" s="161"/>
    </row>
    <row r="67" spans="2:17" ht="12.75" thickBot="1">
      <c r="B67" s="15"/>
      <c r="D67" s="64"/>
      <c r="E67" s="64"/>
      <c r="F67" s="64"/>
      <c r="G67" s="64"/>
      <c r="H67" s="64"/>
      <c r="I67"/>
      <c r="J67" s="71"/>
      <c r="O67" s="160"/>
      <c r="P67" s="162"/>
      <c r="Q67" s="161"/>
    </row>
    <row r="68" spans="2:17" ht="12.75" thickBot="1">
      <c r="B68" s="202"/>
      <c r="C68" s="201" t="s">
        <v>97</v>
      </c>
      <c r="D68" s="93"/>
      <c r="E68" s="93"/>
      <c r="F68" s="203"/>
      <c r="G68" s="71"/>
      <c r="H68" s="64"/>
      <c r="I68"/>
      <c r="J68" s="209"/>
      <c r="O68" s="160"/>
      <c r="P68" s="162"/>
      <c r="Q68" s="161"/>
    </row>
    <row r="69" spans="2:17" ht="12.75" thickBot="1">
      <c r="B69" s="46"/>
      <c r="C69" s="184" t="s">
        <v>98</v>
      </c>
      <c r="D69" s="204"/>
      <c r="E69" s="204"/>
      <c r="F69" s="205"/>
      <c r="G69" s="71"/>
      <c r="H69" s="64"/>
      <c r="I69"/>
      <c r="J69" s="64"/>
      <c r="O69" s="160"/>
      <c r="P69" s="162"/>
      <c r="Q69" s="161"/>
    </row>
    <row r="70" spans="15:17" ht="15.75" thickBot="1">
      <c r="O70" s="160"/>
      <c r="P70" s="161"/>
      <c r="Q70" s="162"/>
    </row>
    <row r="71" spans="15:17" ht="15.75" thickBot="1">
      <c r="O71" s="160"/>
      <c r="P71" s="161"/>
      <c r="Q71" s="162"/>
    </row>
    <row r="72" spans="15:17" ht="15.75" thickBot="1">
      <c r="O72" s="160"/>
      <c r="P72" s="161"/>
      <c r="Q72" s="162"/>
    </row>
    <row r="73" spans="15:17" ht="15.75" thickBot="1">
      <c r="O73" s="160"/>
      <c r="P73" s="163"/>
      <c r="Q73" s="162"/>
    </row>
    <row r="74" spans="15:17" ht="15.75" thickBot="1">
      <c r="O74" s="160"/>
      <c r="P74" s="161"/>
      <c r="Q74" s="162"/>
    </row>
    <row r="75" spans="15:17" ht="15.75" thickBot="1">
      <c r="O75" s="160"/>
      <c r="P75" s="162"/>
      <c r="Q75" s="161"/>
    </row>
    <row r="76" spans="15:17" ht="15.75" thickBot="1">
      <c r="O76" s="160"/>
      <c r="P76" s="162"/>
      <c r="Q76" s="161"/>
    </row>
    <row r="77" spans="15:17" ht="15.75" thickBot="1">
      <c r="O77" s="160"/>
      <c r="P77" s="162"/>
      <c r="Q77" s="161"/>
    </row>
    <row r="78" ht="15.75" thickBot="1">
      <c r="O78" s="160"/>
    </row>
  </sheetData>
  <sheetProtection/>
  <printOptions/>
  <pageMargins left="0.7" right="0.7" top="0.75" bottom="0.75" header="0.3" footer="0.3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Zonnebloem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Ruud</dc:creator>
  <cp:keywords/>
  <dc:description/>
  <cp:lastModifiedBy>Ineke de Graaf</cp:lastModifiedBy>
  <cp:lastPrinted>2013-05-18T12:58:58Z</cp:lastPrinted>
  <dcterms:created xsi:type="dcterms:W3CDTF">2012-09-03T12:23:44Z</dcterms:created>
  <dcterms:modified xsi:type="dcterms:W3CDTF">2013-10-14T19:21:33Z</dcterms:modified>
  <cp:category/>
  <cp:version/>
  <cp:contentType/>
  <cp:contentStatus/>
</cp:coreProperties>
</file>